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G:\DEP. KONTROLINGU\Zespół ds. Plan\Wspólny\15. Informacja o adekwatności kapitałowej-ujawnienia\20. Informacja za 2023 r\"/>
    </mc:Choice>
  </mc:AlternateContent>
  <xr:revisionPtr revIDLastSave="0" documentId="13_ncr:1_{D5FF20D5-B2F5-4355-BDDF-381A0A21BB2F}" xr6:coauthVersionLast="36" xr6:coauthVersionMax="36" xr10:uidLastSave="{00000000-0000-0000-0000-000000000000}"/>
  <workbookProtection workbookAlgorithmName="SHA-512" workbookHashValue="7ZVTrW2r2B+MykSduOKM78C5f81lw/KrfhMToPcec7sYPBIqxyGpJcI2z2f8oNf+6kP0Q8ZsVp+xVRvgK/OWMw==" workbookSaltValue="DsF219AlKDBeyb41ajJKHA==" workbookSpinCount="100000" lockStructure="1"/>
  <bookViews>
    <workbookView xWindow="-120" yWindow="-120" windowWidth="28920" windowHeight="12036" tabRatio="917" firstSheet="3" activeTab="10" xr2:uid="{00000000-000D-0000-FFFF-FFFF00000000}"/>
  </bookViews>
  <sheets>
    <sheet name="INDEKS" sheetId="1" r:id="rId1"/>
    <sheet name="EU OV1" sheetId="2" r:id="rId2"/>
    <sheet name="EU KM1" sheetId="3" r:id="rId3"/>
    <sheet name="EU LI1 " sheetId="9" r:id="rId4"/>
    <sheet name="EU LI2" sheetId="10" r:id="rId5"/>
    <sheet name="EU LI3" sheetId="11" r:id="rId6"/>
    <sheet name="EU PV1" sheetId="97" r:id="rId7"/>
    <sheet name="IFRS9" sheetId="110" r:id="rId8"/>
    <sheet name="EU CC1" sheetId="15" r:id="rId9"/>
    <sheet name="EU CC2 " sheetId="16" r:id="rId10"/>
    <sheet name="EU CCA_obligacje" sheetId="113" r:id="rId11"/>
    <sheet name="EU CCA_akcje " sheetId="115" r:id="rId12"/>
    <sheet name="EU LR1 – LRSum" sheetId="20" r:id="rId13"/>
    <sheet name="EU LR2 - LRCom" sheetId="21" r:id="rId14"/>
    <sheet name="EU LR3 – LRSpl" sheetId="22" r:id="rId15"/>
    <sheet name="EU LIQ1" sheetId="25" r:id="rId16"/>
    <sheet name="EU LIQ2" sheetId="27" r:id="rId17"/>
    <sheet name="EU CR1" sheetId="30" r:id="rId18"/>
    <sheet name="EU CR1-A" sheetId="31" r:id="rId19"/>
    <sheet name="EU CR2" sheetId="32" r:id="rId20"/>
    <sheet name="EU CR2a" sheetId="33" r:id="rId21"/>
    <sheet name="EU CQ1" sheetId="34" r:id="rId22"/>
    <sheet name="EU CQ2" sheetId="35" r:id="rId23"/>
    <sheet name="EU CQ3" sheetId="36" r:id="rId24"/>
    <sheet name="EU CQ5" sheetId="38" r:id="rId25"/>
    <sheet name="EU CQ6" sheetId="39" r:id="rId26"/>
    <sheet name="EU CQ7" sheetId="40" r:id="rId27"/>
    <sheet name="EU CQ8" sheetId="41" r:id="rId28"/>
    <sheet name="EU CR3" sheetId="43" r:id="rId29"/>
    <sheet name="EU CR4" sheetId="45" r:id="rId30"/>
    <sheet name="EU CR5" sheetId="46" r:id="rId31"/>
    <sheet name="EU CCR1" sheetId="57" r:id="rId32"/>
    <sheet name="EU CCR2" sheetId="58" r:id="rId33"/>
    <sheet name="EU CCR3" sheetId="59" r:id="rId34"/>
    <sheet name="EU CCR5" sheetId="61" r:id="rId35"/>
    <sheet name="EU CCR6" sheetId="62" r:id="rId36"/>
    <sheet name="EU CCR8" sheetId="64" r:id="rId37"/>
    <sheet name="EU MR1" sheetId="72" r:id="rId38"/>
    <sheet name="EU OR1" sheetId="99" r:id="rId39"/>
    <sheet name="ORM" sheetId="108" r:id="rId40"/>
    <sheet name="EU REM1" sheetId="100" r:id="rId41"/>
    <sheet name="EU REM2" sheetId="101" r:id="rId42"/>
    <sheet name="EU REM3" sheetId="102" r:id="rId43"/>
    <sheet name="EU REM4" sheetId="103" r:id="rId44"/>
    <sheet name="EU REM5" sheetId="104" r:id="rId45"/>
    <sheet name="EU AE1" sheetId="105" r:id="rId46"/>
    <sheet name="EU AE2" sheetId="106" r:id="rId47"/>
    <sheet name="EU AE3" sheetId="107" r:id="rId48"/>
    <sheet name="EU IRRBB1" sheetId="116" r:id="rId49"/>
    <sheet name="EU KM2" sheetId="111" r:id="rId50"/>
    <sheet name="EU TLAC1" sheetId="112" r:id="rId51"/>
    <sheet name="EU TLAC3" sheetId="93" r:id="rId52"/>
  </sheets>
  <externalReferences>
    <externalReference r:id="rId53"/>
    <externalReference r:id="rId54"/>
    <externalReference r:id="rId55"/>
    <externalReference r:id="rId56"/>
  </externalReferences>
  <definedNames>
    <definedName name="___mds_asyncwriteback___">FALSE</definedName>
    <definedName name="___mds_spreading___">FALSE</definedName>
    <definedName name="_xc3" localSheetId="11">#REF!</definedName>
    <definedName name="_xc3" localSheetId="48">#REF!</definedName>
    <definedName name="_xc3">#REF!</definedName>
    <definedName name="_xc4" localSheetId="11">#REF!</definedName>
    <definedName name="_xc4">#REF!</definedName>
    <definedName name="_xc470" localSheetId="11">#REF!</definedName>
    <definedName name="_xc470">#REF!</definedName>
    <definedName name="_xc472" localSheetId="11">#REF!</definedName>
    <definedName name="_xc472">#REF!</definedName>
    <definedName name="_xc5" localSheetId="11">#REF!</definedName>
    <definedName name="_xc5">#REF!</definedName>
    <definedName name="_xc7001" localSheetId="11">#REF!</definedName>
    <definedName name="_xc7001">#REF!</definedName>
    <definedName name="_xc7002" localSheetId="11">#REF!</definedName>
    <definedName name="_xc7002">#REF!</definedName>
    <definedName name="_xc7021" localSheetId="11">#REF!</definedName>
    <definedName name="_xc7021">#REF!</definedName>
    <definedName name="_xc7022" localSheetId="11">#REF!</definedName>
    <definedName name="_xc7022">#REF!</definedName>
    <definedName name="_xc73" localSheetId="11">#REF!</definedName>
    <definedName name="_xc73">#REF!</definedName>
    <definedName name="_xc741" localSheetId="11">#REF!</definedName>
    <definedName name="_xc741">#REF!</definedName>
    <definedName name="_xc751099" localSheetId="11">#REF!</definedName>
    <definedName name="_xc751099">#REF!</definedName>
    <definedName name="_xc7511" localSheetId="11">#REF!</definedName>
    <definedName name="_xc7511">#REF!</definedName>
    <definedName name="_xc751399" localSheetId="11">#REF!</definedName>
    <definedName name="_xc751399">#REF!</definedName>
    <definedName name="_xc7532" localSheetId="11">#REF!</definedName>
    <definedName name="_xc7532">#REF!</definedName>
    <definedName name="_xc760" localSheetId="11">#REF!</definedName>
    <definedName name="_xc760">#REF!</definedName>
    <definedName name="_xc7601" localSheetId="11">#REF!</definedName>
    <definedName name="_xc7601">#REF!</definedName>
    <definedName name="_xc761" localSheetId="11">#REF!</definedName>
    <definedName name="_xc761">#REF!</definedName>
    <definedName name="_xc77" localSheetId="11">#REF!</definedName>
    <definedName name="_xc77">#REF!</definedName>
    <definedName name="_xc8001" localSheetId="11">#REF!</definedName>
    <definedName name="_xc8001">#REF!</definedName>
    <definedName name="_xc8002" localSheetId="11">#REF!</definedName>
    <definedName name="_xc8002">#REF!</definedName>
    <definedName name="_xc8022" localSheetId="11">#REF!</definedName>
    <definedName name="_xc8022">#REF!</definedName>
    <definedName name="_xc8072" localSheetId="11">#REF!</definedName>
    <definedName name="_xc8072">#REF!</definedName>
    <definedName name="_xc817" localSheetId="11">#REF!</definedName>
    <definedName name="_xc817">#REF!</definedName>
    <definedName name="_xc83" localSheetId="11">#REF!</definedName>
    <definedName name="_xc83">#REF!</definedName>
    <definedName name="_xc830" localSheetId="11">#REF!</definedName>
    <definedName name="_xc830">#REF!</definedName>
    <definedName name="_xc831" localSheetId="11">#REF!</definedName>
    <definedName name="_xc831">#REF!</definedName>
    <definedName name="_xc832" localSheetId="11">#REF!</definedName>
    <definedName name="_xc832">#REF!</definedName>
    <definedName name="_xc8411" localSheetId="11">#REF!</definedName>
    <definedName name="_xc8411">#REF!</definedName>
    <definedName name="_xc853" localSheetId="11">#REF!</definedName>
    <definedName name="_xc853">#REF!</definedName>
    <definedName name="_xc860" localSheetId="11">#REF!</definedName>
    <definedName name="_xc860">#REF!</definedName>
    <definedName name="_xc8601" localSheetId="11">#REF!</definedName>
    <definedName name="_xc8601">#REF!</definedName>
    <definedName name="_xc861" localSheetId="11">#REF!</definedName>
    <definedName name="_xc861">#REF!</definedName>
    <definedName name="_xcz3" localSheetId="11">#REF!</definedName>
    <definedName name="_xcz3">#REF!</definedName>
    <definedName name="_xd3" localSheetId="11">#REF!</definedName>
    <definedName name="_xd3">#REF!</definedName>
    <definedName name="_xd4" localSheetId="11">#REF!</definedName>
    <definedName name="_xd4">#REF!</definedName>
    <definedName name="_xd470" localSheetId="11">#REF!</definedName>
    <definedName name="_xd470">#REF!</definedName>
    <definedName name="_xd472" localSheetId="11">#REF!</definedName>
    <definedName name="_xd472">#REF!</definedName>
    <definedName name="_xd5" localSheetId="11">#REF!</definedName>
    <definedName name="_xd5">#REF!</definedName>
    <definedName name="_xd7001" localSheetId="11">#REF!</definedName>
    <definedName name="_xd7001">#REF!</definedName>
    <definedName name="_xd7002" localSheetId="11">#REF!</definedName>
    <definedName name="_xd7002">#REF!</definedName>
    <definedName name="_xd7021" localSheetId="11">#REF!</definedName>
    <definedName name="_xd7021">#REF!</definedName>
    <definedName name="_xd7022" localSheetId="11">#REF!</definedName>
    <definedName name="_xd7022">#REF!</definedName>
    <definedName name="_xd73" localSheetId="11">#REF!</definedName>
    <definedName name="_xd73">#REF!</definedName>
    <definedName name="_xd741" localSheetId="11">#REF!</definedName>
    <definedName name="_xd741">#REF!</definedName>
    <definedName name="_xd751099" localSheetId="11">#REF!</definedName>
    <definedName name="_xd751099">#REF!</definedName>
    <definedName name="_xd7511" localSheetId="11">#REF!</definedName>
    <definedName name="_xd7511">#REF!</definedName>
    <definedName name="_xd751399" localSheetId="11">#REF!</definedName>
    <definedName name="_xd751399">#REF!</definedName>
    <definedName name="_xd7532" localSheetId="11">#REF!</definedName>
    <definedName name="_xd7532">#REF!</definedName>
    <definedName name="_xd760" localSheetId="11">#REF!</definedName>
    <definedName name="_xd760">#REF!</definedName>
    <definedName name="_xd7601" localSheetId="11">#REF!</definedName>
    <definedName name="_xd7601">#REF!</definedName>
    <definedName name="_xd761" localSheetId="11">#REF!</definedName>
    <definedName name="_xd761">#REF!</definedName>
    <definedName name="_xd77" localSheetId="11">#REF!</definedName>
    <definedName name="_xd77">#REF!</definedName>
    <definedName name="_xd8001" localSheetId="11">#REF!</definedName>
    <definedName name="_xd8001">#REF!</definedName>
    <definedName name="_xd8002" localSheetId="11">#REF!</definedName>
    <definedName name="_xd8002">#REF!</definedName>
    <definedName name="_xd8022" localSheetId="11">#REF!</definedName>
    <definedName name="_xd8022">#REF!</definedName>
    <definedName name="_xd8072" localSheetId="11">#REF!</definedName>
    <definedName name="_xd8072">#REF!</definedName>
    <definedName name="_xd817" localSheetId="11">#REF!</definedName>
    <definedName name="_xd817">#REF!</definedName>
    <definedName name="_xd83" localSheetId="11">#REF!</definedName>
    <definedName name="_xd83">#REF!</definedName>
    <definedName name="_xd830" localSheetId="11">#REF!</definedName>
    <definedName name="_xd830">#REF!</definedName>
    <definedName name="_xd831" localSheetId="11">#REF!</definedName>
    <definedName name="_xd831">#REF!</definedName>
    <definedName name="_xd832" localSheetId="11">#REF!</definedName>
    <definedName name="_xd832">#REF!</definedName>
    <definedName name="_xd8411" localSheetId="11">#REF!</definedName>
    <definedName name="_xd8411">#REF!</definedName>
    <definedName name="_xd853" localSheetId="11">#REF!</definedName>
    <definedName name="_xd853">#REF!</definedName>
    <definedName name="_xd860" localSheetId="11">#REF!</definedName>
    <definedName name="_xd860">#REF!</definedName>
    <definedName name="_xd8601" localSheetId="11">#REF!</definedName>
    <definedName name="_xd8601">#REF!</definedName>
    <definedName name="_xd861" localSheetId="11">#REF!</definedName>
    <definedName name="_xd861">#REF!</definedName>
    <definedName name="_xdz3" localSheetId="11">#REF!</definedName>
    <definedName name="_xdz3">#REF!</definedName>
    <definedName name="_xj3" localSheetId="11">#REF!</definedName>
    <definedName name="_xj3">#REF!</definedName>
    <definedName name="_xj4" localSheetId="11">#REF!</definedName>
    <definedName name="_xj4">#REF!</definedName>
    <definedName name="_xj470" localSheetId="11">#REF!</definedName>
    <definedName name="_xj470">#REF!</definedName>
    <definedName name="_xj472" localSheetId="11">#REF!</definedName>
    <definedName name="_xj472">#REF!</definedName>
    <definedName name="_xj5" localSheetId="11">#REF!</definedName>
    <definedName name="_xj5">#REF!</definedName>
    <definedName name="_xj7001" localSheetId="11">#REF!</definedName>
    <definedName name="_xj7001">#REF!</definedName>
    <definedName name="_xj7002" localSheetId="11">#REF!</definedName>
    <definedName name="_xj7002">#REF!</definedName>
    <definedName name="_xj7021" localSheetId="11">#REF!</definedName>
    <definedName name="_xj7021">#REF!</definedName>
    <definedName name="_xj7022" localSheetId="11">#REF!</definedName>
    <definedName name="_xj7022">#REF!</definedName>
    <definedName name="_xj73" localSheetId="11">#REF!</definedName>
    <definedName name="_xj73">#REF!</definedName>
    <definedName name="_xj741" localSheetId="11">#REF!</definedName>
    <definedName name="_xj741">#REF!</definedName>
    <definedName name="_xj751099" localSheetId="11">#REF!</definedName>
    <definedName name="_xj751099">#REF!</definedName>
    <definedName name="_xj7511" localSheetId="11">#REF!</definedName>
    <definedName name="_xj7511">#REF!</definedName>
    <definedName name="_xj751399" localSheetId="11">#REF!</definedName>
    <definedName name="_xj751399">#REF!</definedName>
    <definedName name="_xj7532" localSheetId="11">#REF!</definedName>
    <definedName name="_xj7532">#REF!</definedName>
    <definedName name="_xj760" localSheetId="11">#REF!</definedName>
    <definedName name="_xj760">#REF!</definedName>
    <definedName name="_xj7601" localSheetId="11">#REF!</definedName>
    <definedName name="_xj7601">#REF!</definedName>
    <definedName name="_xj761" localSheetId="11">#REF!</definedName>
    <definedName name="_xj761">#REF!</definedName>
    <definedName name="_xj77" localSheetId="11">#REF!</definedName>
    <definedName name="_xj77">#REF!</definedName>
    <definedName name="_xj8001" localSheetId="11">#REF!</definedName>
    <definedName name="_xj8001">#REF!</definedName>
    <definedName name="_xj8002" localSheetId="11">#REF!</definedName>
    <definedName name="_xj8002">#REF!</definedName>
    <definedName name="_xj8022" localSheetId="11">#REF!</definedName>
    <definedName name="_xj8022">#REF!</definedName>
    <definedName name="_xj8072" localSheetId="11">#REF!</definedName>
    <definedName name="_xj8072">#REF!</definedName>
    <definedName name="_xj817" localSheetId="11">#REF!</definedName>
    <definedName name="_xj817">#REF!</definedName>
    <definedName name="_xj83" localSheetId="11">#REF!</definedName>
    <definedName name="_xj83">#REF!</definedName>
    <definedName name="_xj830" localSheetId="11">#REF!</definedName>
    <definedName name="_xj830">#REF!</definedName>
    <definedName name="_xj831" localSheetId="11">#REF!</definedName>
    <definedName name="_xj831">#REF!</definedName>
    <definedName name="_xj832" localSheetId="11">#REF!</definedName>
    <definedName name="_xj832">#REF!</definedName>
    <definedName name="_xj8411" localSheetId="11">#REF!</definedName>
    <definedName name="_xj8411">#REF!</definedName>
    <definedName name="_xj853" localSheetId="11">#REF!</definedName>
    <definedName name="_xj853">#REF!</definedName>
    <definedName name="_xj860" localSheetId="11">#REF!</definedName>
    <definedName name="_xj860">#REF!</definedName>
    <definedName name="_xj8601" localSheetId="11">#REF!</definedName>
    <definedName name="_xj8601">#REF!</definedName>
    <definedName name="_xj861" localSheetId="11">#REF!</definedName>
    <definedName name="_xj861">#REF!</definedName>
    <definedName name="_xp3" localSheetId="11">#REF!</definedName>
    <definedName name="_xp3">#REF!</definedName>
    <definedName name="_xp4" localSheetId="11">#REF!</definedName>
    <definedName name="_xp4">#REF!</definedName>
    <definedName name="_xp470" localSheetId="11">#REF!</definedName>
    <definedName name="_xp470">#REF!</definedName>
    <definedName name="_xp472" localSheetId="11">#REF!</definedName>
    <definedName name="_xp472">#REF!</definedName>
    <definedName name="_xp5" localSheetId="11">#REF!</definedName>
    <definedName name="_xp5">#REF!</definedName>
    <definedName name="_xp7001" localSheetId="11">#REF!</definedName>
    <definedName name="_xp7001">#REF!</definedName>
    <definedName name="_xp7002" localSheetId="11">#REF!</definedName>
    <definedName name="_xp7002">#REF!</definedName>
    <definedName name="_xp7021" localSheetId="11">#REF!</definedName>
    <definedName name="_xp7021">#REF!</definedName>
    <definedName name="_xp7022" localSheetId="11">#REF!</definedName>
    <definedName name="_xp7022">#REF!</definedName>
    <definedName name="_xp73" localSheetId="11">#REF!</definedName>
    <definedName name="_xp73">#REF!</definedName>
    <definedName name="_xp741" localSheetId="11">#REF!</definedName>
    <definedName name="_xp741">#REF!</definedName>
    <definedName name="_xp751099" localSheetId="11">#REF!</definedName>
    <definedName name="_xp751099">#REF!</definedName>
    <definedName name="_xp7511" localSheetId="11">#REF!</definedName>
    <definedName name="_xp7511">#REF!</definedName>
    <definedName name="_xp751399" localSheetId="11">#REF!</definedName>
    <definedName name="_xp751399">#REF!</definedName>
    <definedName name="_xp7532" localSheetId="11">#REF!</definedName>
    <definedName name="_xp7532">#REF!</definedName>
    <definedName name="_xp760" localSheetId="11">#REF!</definedName>
    <definedName name="_xp760">#REF!</definedName>
    <definedName name="_xp7601" localSheetId="11">#REF!</definedName>
    <definedName name="_xp7601">#REF!</definedName>
    <definedName name="_xp761" localSheetId="11">#REF!</definedName>
    <definedName name="_xp761">#REF!</definedName>
    <definedName name="_xp77" localSheetId="11">#REF!</definedName>
    <definedName name="_xp77">#REF!</definedName>
    <definedName name="_xp8001" localSheetId="11">#REF!</definedName>
    <definedName name="_xp8001">#REF!</definedName>
    <definedName name="_xp8002" localSheetId="11">#REF!</definedName>
    <definedName name="_xp8002">#REF!</definedName>
    <definedName name="_xp8022" localSheetId="11">#REF!</definedName>
    <definedName name="_xp8022">#REF!</definedName>
    <definedName name="_xp8072" localSheetId="11">#REF!</definedName>
    <definedName name="_xp8072">#REF!</definedName>
    <definedName name="_xp817" localSheetId="11">#REF!</definedName>
    <definedName name="_xp817">#REF!</definedName>
    <definedName name="_xp83" localSheetId="11">#REF!</definedName>
    <definedName name="_xp83">#REF!</definedName>
    <definedName name="_xp830" localSheetId="11">#REF!</definedName>
    <definedName name="_xp830">#REF!</definedName>
    <definedName name="_xp831" localSheetId="11">#REF!</definedName>
    <definedName name="_xp831">#REF!</definedName>
    <definedName name="_xp832" localSheetId="11">#REF!</definedName>
    <definedName name="_xp832">#REF!</definedName>
    <definedName name="_xp8411" localSheetId="11">#REF!</definedName>
    <definedName name="_xp8411">#REF!</definedName>
    <definedName name="_xp853" localSheetId="11">#REF!</definedName>
    <definedName name="_xp853">#REF!</definedName>
    <definedName name="_xp860" localSheetId="11">#REF!</definedName>
    <definedName name="_xp860">#REF!</definedName>
    <definedName name="_xp8601" localSheetId="11">#REF!</definedName>
    <definedName name="_xp8601">#REF!</definedName>
    <definedName name="_xp861" localSheetId="11">#REF!</definedName>
    <definedName name="_xp861">#REF!</definedName>
    <definedName name="_xt3" localSheetId="11">#REF!</definedName>
    <definedName name="_xt3">#REF!</definedName>
    <definedName name="_xt4" localSheetId="11">#REF!</definedName>
    <definedName name="_xt4">#REF!</definedName>
    <definedName name="_xt470" localSheetId="11">#REF!</definedName>
    <definedName name="_xt470">#REF!</definedName>
    <definedName name="_xt472" localSheetId="11">#REF!</definedName>
    <definedName name="_xt472">#REF!</definedName>
    <definedName name="_xt5" localSheetId="11">#REF!</definedName>
    <definedName name="_xt5">#REF!</definedName>
    <definedName name="_xt7001" localSheetId="11">#REF!</definedName>
    <definedName name="_xt7001">#REF!</definedName>
    <definedName name="_xt7002" localSheetId="11">#REF!</definedName>
    <definedName name="_xt7002">#REF!</definedName>
    <definedName name="_xt7021" localSheetId="11">#REF!</definedName>
    <definedName name="_xt7021">#REF!</definedName>
    <definedName name="_xt7022" localSheetId="11">#REF!</definedName>
    <definedName name="_xt7022">#REF!</definedName>
    <definedName name="_xt73" localSheetId="11">#REF!</definedName>
    <definedName name="_xt73">#REF!</definedName>
    <definedName name="_xt741" localSheetId="11">#REF!</definedName>
    <definedName name="_xt741">#REF!</definedName>
    <definedName name="_xt751099" localSheetId="11">#REF!</definedName>
    <definedName name="_xt751099">#REF!</definedName>
    <definedName name="_xt7511" localSheetId="11">#REF!</definedName>
    <definedName name="_xt7511">#REF!</definedName>
    <definedName name="_xt751399" localSheetId="11">#REF!</definedName>
    <definedName name="_xt751399">#REF!</definedName>
    <definedName name="_xt7532" localSheetId="11">#REF!</definedName>
    <definedName name="_xt7532">#REF!</definedName>
    <definedName name="_xt760" localSheetId="11">#REF!</definedName>
    <definedName name="_xt760">#REF!</definedName>
    <definedName name="_xt7601" localSheetId="11">#REF!</definedName>
    <definedName name="_xt7601">#REF!</definedName>
    <definedName name="_xt761" localSheetId="11">#REF!</definedName>
    <definedName name="_xt761">#REF!</definedName>
    <definedName name="_xt77" localSheetId="11">#REF!</definedName>
    <definedName name="_xt77">#REF!</definedName>
    <definedName name="_xt8001" localSheetId="11">#REF!</definedName>
    <definedName name="_xt8001">#REF!</definedName>
    <definedName name="_xt8002" localSheetId="11">#REF!</definedName>
    <definedName name="_xt8002">#REF!</definedName>
    <definedName name="_xt8022" localSheetId="11">#REF!</definedName>
    <definedName name="_xt8022">#REF!</definedName>
    <definedName name="_xt8072" localSheetId="11">#REF!</definedName>
    <definedName name="_xt8072">#REF!</definedName>
    <definedName name="_xt817" localSheetId="11">#REF!</definedName>
    <definedName name="_xt817">#REF!</definedName>
    <definedName name="_xt83" localSheetId="11">#REF!</definedName>
    <definedName name="_xt83">#REF!</definedName>
    <definedName name="_xt830" localSheetId="11">#REF!</definedName>
    <definedName name="_xt830">#REF!</definedName>
    <definedName name="_xt831" localSheetId="11">#REF!</definedName>
    <definedName name="_xt831">#REF!</definedName>
    <definedName name="_xt832" localSheetId="11">#REF!</definedName>
    <definedName name="_xt832">#REF!</definedName>
    <definedName name="_xt8411" localSheetId="11">#REF!</definedName>
    <definedName name="_xt8411">#REF!</definedName>
    <definedName name="_xt853" localSheetId="11">#REF!</definedName>
    <definedName name="_xt853">#REF!</definedName>
    <definedName name="_xt860" localSheetId="11">#REF!</definedName>
    <definedName name="_xt860">#REF!</definedName>
    <definedName name="_xt8601" localSheetId="11">#REF!</definedName>
    <definedName name="_xt8601">#REF!</definedName>
    <definedName name="_xt861" localSheetId="11">#REF!</definedName>
    <definedName name="_xt861">#REF!</definedName>
    <definedName name="a" localSheetId="45" hidden="1">{"'BZ SA P&amp;l (fORECAST)'!$A$1:$BR$26"}</definedName>
    <definedName name="a" localSheetId="46" hidden="1">{"'BZ SA P&amp;l (fORECAST)'!$A$1:$BR$26"}</definedName>
    <definedName name="a" localSheetId="47" hidden="1">{"'BZ SA P&amp;l (fORECAST)'!$A$1:$BR$26"}</definedName>
    <definedName name="a" localSheetId="11" hidden="1">{"'BZ SA P&amp;l (fORECAST)'!$A$1:$BR$26"}</definedName>
    <definedName name="a" localSheetId="10" hidden="1">{"'BZ SA P&amp;l (fORECAST)'!$A$1:$BR$26"}</definedName>
    <definedName name="a" localSheetId="48" hidden="1">{"'BZ SA P&amp;l (fORECAST)'!$A$1:$BR$26"}</definedName>
    <definedName name="a" localSheetId="38" hidden="1">{"'BZ SA P&amp;l (fORECAST)'!$A$1:$BR$26"}</definedName>
    <definedName name="a" localSheetId="6" hidden="1">{"'BZ SA P&amp;l (fORECAST)'!$A$1:$BR$26"}</definedName>
    <definedName name="a" localSheetId="40" hidden="1">{"'BZ SA P&amp;l (fORECAST)'!$A$1:$BR$26"}</definedName>
    <definedName name="a" localSheetId="41" hidden="1">{"'BZ SA P&amp;l (fORECAST)'!$A$1:$BR$26"}</definedName>
    <definedName name="a" localSheetId="42" hidden="1">{"'BZ SA P&amp;l (fORECAST)'!$A$1:$BR$26"}</definedName>
    <definedName name="a" localSheetId="43" hidden="1">{"'BZ SA P&amp;l (fORECAST)'!$A$1:$BR$26"}</definedName>
    <definedName name="a" localSheetId="44" hidden="1">{"'BZ SA P&amp;l (fORECAST)'!$A$1:$BR$26"}</definedName>
    <definedName name="a" localSheetId="7" hidden="1">{"'BZ SA P&amp;l (fORECAST)'!$A$1:$BR$26"}</definedName>
    <definedName name="a" localSheetId="39" hidden="1">{"'BZ SA P&amp;l (fORECAST)'!$A$1:$BR$26"}</definedName>
    <definedName name="a" hidden="1">{"'BZ SA P&amp;l (fORECAST)'!$A$1:$BR$26"}</definedName>
    <definedName name="a_a" localSheetId="45" hidden="1">{"'BZ SA P&amp;l (fORECAST)'!$A$1:$BR$26"}</definedName>
    <definedName name="a_a" localSheetId="46" hidden="1">{"'BZ SA P&amp;l (fORECAST)'!$A$1:$BR$26"}</definedName>
    <definedName name="a_a" localSheetId="47" hidden="1">{"'BZ SA P&amp;l (fORECAST)'!$A$1:$BR$26"}</definedName>
    <definedName name="a_a" localSheetId="11" hidden="1">{"'BZ SA P&amp;l (fORECAST)'!$A$1:$BR$26"}</definedName>
    <definedName name="a_a" localSheetId="10" hidden="1">{"'BZ SA P&amp;l (fORECAST)'!$A$1:$BR$26"}</definedName>
    <definedName name="a_a" localSheetId="48" hidden="1">{"'BZ SA P&amp;l (fORECAST)'!$A$1:$BR$26"}</definedName>
    <definedName name="a_a" localSheetId="38" hidden="1">{"'BZ SA P&amp;l (fORECAST)'!$A$1:$BR$26"}</definedName>
    <definedName name="a_a" localSheetId="6" hidden="1">{"'BZ SA P&amp;l (fORECAST)'!$A$1:$BR$26"}</definedName>
    <definedName name="a_a" localSheetId="40" hidden="1">{"'BZ SA P&amp;l (fORECAST)'!$A$1:$BR$26"}</definedName>
    <definedName name="a_a" localSheetId="41" hidden="1">{"'BZ SA P&amp;l (fORECAST)'!$A$1:$BR$26"}</definedName>
    <definedName name="a_a" localSheetId="42" hidden="1">{"'BZ SA P&amp;l (fORECAST)'!$A$1:$BR$26"}</definedName>
    <definedName name="a_a" localSheetId="43" hidden="1">{"'BZ SA P&amp;l (fORECAST)'!$A$1:$BR$26"}</definedName>
    <definedName name="a_a" localSheetId="44" hidden="1">{"'BZ SA P&amp;l (fORECAST)'!$A$1:$BR$26"}</definedName>
    <definedName name="a_a" localSheetId="7" hidden="1">{"'BZ SA P&amp;l (fORECAST)'!$A$1:$BR$26"}</definedName>
    <definedName name="a_a" localSheetId="39" hidden="1">{"'BZ SA P&amp;l (fORECAST)'!$A$1:$BR$26"}</definedName>
    <definedName name="a_a" hidden="1">{"'BZ SA P&amp;l (fORECAST)'!$A$1:$BR$26"}</definedName>
    <definedName name="ab" localSheetId="45" hidden="1">{"'BZ SA P&amp;l (fORECAST)'!$A$1:$BR$26"}</definedName>
    <definedName name="ab" localSheetId="46" hidden="1">{"'BZ SA P&amp;l (fORECAST)'!$A$1:$BR$26"}</definedName>
    <definedName name="ab" localSheetId="47" hidden="1">{"'BZ SA P&amp;l (fORECAST)'!$A$1:$BR$26"}</definedName>
    <definedName name="ab" localSheetId="11" hidden="1">{"'BZ SA P&amp;l (fORECAST)'!$A$1:$BR$26"}</definedName>
    <definedName name="ab" localSheetId="10" hidden="1">{"'BZ SA P&amp;l (fORECAST)'!$A$1:$BR$26"}</definedName>
    <definedName name="ab" localSheetId="48" hidden="1">{"'BZ SA P&amp;l (fORECAST)'!$A$1:$BR$26"}</definedName>
    <definedName name="ab" localSheetId="38" hidden="1">{"'BZ SA P&amp;l (fORECAST)'!$A$1:$BR$26"}</definedName>
    <definedName name="ab" localSheetId="6" hidden="1">{"'BZ SA P&amp;l (fORECAST)'!$A$1:$BR$26"}</definedName>
    <definedName name="ab" localSheetId="40" hidden="1">{"'BZ SA P&amp;l (fORECAST)'!$A$1:$BR$26"}</definedName>
    <definedName name="ab" localSheetId="41" hidden="1">{"'BZ SA P&amp;l (fORECAST)'!$A$1:$BR$26"}</definedName>
    <definedName name="ab" localSheetId="42" hidden="1">{"'BZ SA P&amp;l (fORECAST)'!$A$1:$BR$26"}</definedName>
    <definedName name="ab" localSheetId="43" hidden="1">{"'BZ SA P&amp;l (fORECAST)'!$A$1:$BR$26"}</definedName>
    <definedName name="ab" localSheetId="44" hidden="1">{"'BZ SA P&amp;l (fORECAST)'!$A$1:$BR$26"}</definedName>
    <definedName name="ab" localSheetId="7" hidden="1">{"'BZ SA P&amp;l (fORECAST)'!$A$1:$BR$26"}</definedName>
    <definedName name="ab" localSheetId="39" hidden="1">{"'BZ SA P&amp;l (fORECAST)'!$A$1:$BR$26"}</definedName>
    <definedName name="ab" hidden="1">{"'BZ SA P&amp;l (fORECAST)'!$A$1:$BR$26"}</definedName>
    <definedName name="agayaay" localSheetId="45" hidden="1">{"'BZ SA P&amp;l (fORECAST)'!$A$1:$BR$26"}</definedName>
    <definedName name="agayaay" localSheetId="46" hidden="1">{"'BZ SA P&amp;l (fORECAST)'!$A$1:$BR$26"}</definedName>
    <definedName name="agayaay" localSheetId="47" hidden="1">{"'BZ SA P&amp;l (fORECAST)'!$A$1:$BR$26"}</definedName>
    <definedName name="agayaay" localSheetId="11" hidden="1">{"'BZ SA P&amp;l (fORECAST)'!$A$1:$BR$26"}</definedName>
    <definedName name="agayaay" localSheetId="10" hidden="1">{"'BZ SA P&amp;l (fORECAST)'!$A$1:$BR$26"}</definedName>
    <definedName name="agayaay" localSheetId="48" hidden="1">{"'BZ SA P&amp;l (fORECAST)'!$A$1:$BR$26"}</definedName>
    <definedName name="agayaay" localSheetId="38" hidden="1">{"'BZ SA P&amp;l (fORECAST)'!$A$1:$BR$26"}</definedName>
    <definedName name="agayaay" localSheetId="6" hidden="1">{"'BZ SA P&amp;l (fORECAST)'!$A$1:$BR$26"}</definedName>
    <definedName name="agayaay" localSheetId="40" hidden="1">{"'BZ SA P&amp;l (fORECAST)'!$A$1:$BR$26"}</definedName>
    <definedName name="agayaay" localSheetId="41" hidden="1">{"'BZ SA P&amp;l (fORECAST)'!$A$1:$BR$26"}</definedName>
    <definedName name="agayaay" localSheetId="42" hidden="1">{"'BZ SA P&amp;l (fORECAST)'!$A$1:$BR$26"}</definedName>
    <definedName name="agayaay" localSheetId="43" hidden="1">{"'BZ SA P&amp;l (fORECAST)'!$A$1:$BR$26"}</definedName>
    <definedName name="agayaay" localSheetId="44" hidden="1">{"'BZ SA P&amp;l (fORECAST)'!$A$1:$BR$26"}</definedName>
    <definedName name="agayaay" localSheetId="7" hidden="1">{"'BZ SA P&amp;l (fORECAST)'!$A$1:$BR$26"}</definedName>
    <definedName name="agayaay" localSheetId="39" hidden="1">{"'BZ SA P&amp;l (fORECAST)'!$A$1:$BR$26"}</definedName>
    <definedName name="agayaay" hidden="1">{"'BZ SA P&amp;l (fORECAST)'!$A$1:$BR$26"}</definedName>
    <definedName name="b" localSheetId="45" hidden="1">{"'BZ SA P&amp;l (fORECAST)'!$A$1:$BR$26"}</definedName>
    <definedName name="b" localSheetId="46" hidden="1">{"'BZ SA P&amp;l (fORECAST)'!$A$1:$BR$26"}</definedName>
    <definedName name="b" localSheetId="47" hidden="1">{"'BZ SA P&amp;l (fORECAST)'!$A$1:$BR$26"}</definedName>
    <definedName name="b" localSheetId="11" hidden="1">{"'BZ SA P&amp;l (fORECAST)'!$A$1:$BR$26"}</definedName>
    <definedName name="b" localSheetId="10" hidden="1">{"'BZ SA P&amp;l (fORECAST)'!$A$1:$BR$26"}</definedName>
    <definedName name="b" localSheetId="48" hidden="1">{"'BZ SA P&amp;l (fORECAST)'!$A$1:$BR$26"}</definedName>
    <definedName name="b" localSheetId="38" hidden="1">{"'BZ SA P&amp;l (fORECAST)'!$A$1:$BR$26"}</definedName>
    <definedName name="b" localSheetId="6" hidden="1">{"'BZ SA P&amp;l (fORECAST)'!$A$1:$BR$26"}</definedName>
    <definedName name="b" localSheetId="40" hidden="1">{"'BZ SA P&amp;l (fORECAST)'!$A$1:$BR$26"}</definedName>
    <definedName name="b" localSheetId="41" hidden="1">{"'BZ SA P&amp;l (fORECAST)'!$A$1:$BR$26"}</definedName>
    <definedName name="b" localSheetId="42" hidden="1">{"'BZ SA P&amp;l (fORECAST)'!$A$1:$BR$26"}</definedName>
    <definedName name="b" localSheetId="43" hidden="1">{"'BZ SA P&amp;l (fORECAST)'!$A$1:$BR$26"}</definedName>
    <definedName name="b" localSheetId="44" hidden="1">{"'BZ SA P&amp;l (fORECAST)'!$A$1:$BR$26"}</definedName>
    <definedName name="b" localSheetId="7" hidden="1">{"'BZ SA P&amp;l (fORECAST)'!$A$1:$BR$26"}</definedName>
    <definedName name="b" localSheetId="39" hidden="1">{"'BZ SA P&amp;l (fORECAST)'!$A$1:$BR$26"}</definedName>
    <definedName name="b" hidden="1">{"'BZ SA P&amp;l (fORECAST)'!$A$1:$BR$26"}</definedName>
    <definedName name="ba" localSheetId="45" hidden="1">{"'BZ SA P&amp;l (fORECAST)'!$A$1:$BR$26"}</definedName>
    <definedName name="ba" localSheetId="46" hidden="1">{"'BZ SA P&amp;l (fORECAST)'!$A$1:$BR$26"}</definedName>
    <definedName name="ba" localSheetId="47" hidden="1">{"'BZ SA P&amp;l (fORECAST)'!$A$1:$BR$26"}</definedName>
    <definedName name="ba" localSheetId="11" hidden="1">{"'BZ SA P&amp;l (fORECAST)'!$A$1:$BR$26"}</definedName>
    <definedName name="ba" localSheetId="10" hidden="1">{"'BZ SA P&amp;l (fORECAST)'!$A$1:$BR$26"}</definedName>
    <definedName name="ba" localSheetId="48" hidden="1">{"'BZ SA P&amp;l (fORECAST)'!$A$1:$BR$26"}</definedName>
    <definedName name="ba" localSheetId="38" hidden="1">{"'BZ SA P&amp;l (fORECAST)'!$A$1:$BR$26"}</definedName>
    <definedName name="ba" localSheetId="6" hidden="1">{"'BZ SA P&amp;l (fORECAST)'!$A$1:$BR$26"}</definedName>
    <definedName name="ba" localSheetId="40" hidden="1">{"'BZ SA P&amp;l (fORECAST)'!$A$1:$BR$26"}</definedName>
    <definedName name="ba" localSheetId="41" hidden="1">{"'BZ SA P&amp;l (fORECAST)'!$A$1:$BR$26"}</definedName>
    <definedName name="ba" localSheetId="42" hidden="1">{"'BZ SA P&amp;l (fORECAST)'!$A$1:$BR$26"}</definedName>
    <definedName name="ba" localSheetId="43" hidden="1">{"'BZ SA P&amp;l (fORECAST)'!$A$1:$BR$26"}</definedName>
    <definedName name="ba" localSheetId="44" hidden="1">{"'BZ SA P&amp;l (fORECAST)'!$A$1:$BR$26"}</definedName>
    <definedName name="ba" localSheetId="7" hidden="1">{"'BZ SA P&amp;l (fORECAST)'!$A$1:$BR$26"}</definedName>
    <definedName name="ba" localSheetId="39" hidden="1">{"'BZ SA P&amp;l (fORECAST)'!$A$1:$BR$26"}</definedName>
    <definedName name="ba" hidden="1">{"'BZ SA P&amp;l (fORECAST)'!$A$1:$BR$26"}</definedName>
    <definedName name="cccc" localSheetId="45" hidden="1">{"'BZ SA P&amp;l (fORECAST)'!$A$1:$BR$26"}</definedName>
    <definedName name="cccc" localSheetId="46" hidden="1">{"'BZ SA P&amp;l (fORECAST)'!$A$1:$BR$26"}</definedName>
    <definedName name="cccc" localSheetId="47" hidden="1">{"'BZ SA P&amp;l (fORECAST)'!$A$1:$BR$26"}</definedName>
    <definedName name="cccc" localSheetId="11" hidden="1">{"'BZ SA P&amp;l (fORECAST)'!$A$1:$BR$26"}</definedName>
    <definedName name="cccc" localSheetId="10" hidden="1">{"'BZ SA P&amp;l (fORECAST)'!$A$1:$BR$26"}</definedName>
    <definedName name="cccc" localSheetId="48" hidden="1">{"'BZ SA P&amp;l (fORECAST)'!$A$1:$BR$26"}</definedName>
    <definedName name="cccc" localSheetId="38" hidden="1">{"'BZ SA P&amp;l (fORECAST)'!$A$1:$BR$26"}</definedName>
    <definedName name="cccc" localSheetId="6" hidden="1">{"'BZ SA P&amp;l (fORECAST)'!$A$1:$BR$26"}</definedName>
    <definedName name="cccc" localSheetId="40" hidden="1">{"'BZ SA P&amp;l (fORECAST)'!$A$1:$BR$26"}</definedName>
    <definedName name="cccc" localSheetId="41" hidden="1">{"'BZ SA P&amp;l (fORECAST)'!$A$1:$BR$26"}</definedName>
    <definedName name="cccc" localSheetId="42" hidden="1">{"'BZ SA P&amp;l (fORECAST)'!$A$1:$BR$26"}</definedName>
    <definedName name="cccc" localSheetId="43" hidden="1">{"'BZ SA P&amp;l (fORECAST)'!$A$1:$BR$26"}</definedName>
    <definedName name="cccc" localSheetId="44" hidden="1">{"'BZ SA P&amp;l (fORECAST)'!$A$1:$BR$26"}</definedName>
    <definedName name="cccc" localSheetId="7" hidden="1">{"'BZ SA P&amp;l (fORECAST)'!$A$1:$BR$26"}</definedName>
    <definedName name="cccc" localSheetId="39" hidden="1">{"'BZ SA P&amp;l (fORECAST)'!$A$1:$BR$26"}</definedName>
    <definedName name="cccc" hidden="1">{"'BZ SA P&amp;l (fORECAST)'!$A$1:$BR$26"}</definedName>
    <definedName name="ccccc" localSheetId="45" hidden="1">{"'BZ SA P&amp;l (fORECAST)'!$A$1:$BR$26"}</definedName>
    <definedName name="ccccc" localSheetId="46" hidden="1">{"'BZ SA P&amp;l (fORECAST)'!$A$1:$BR$26"}</definedName>
    <definedName name="ccccc" localSheetId="47" hidden="1">{"'BZ SA P&amp;l (fORECAST)'!$A$1:$BR$26"}</definedName>
    <definedName name="ccccc" localSheetId="11" hidden="1">{"'BZ SA P&amp;l (fORECAST)'!$A$1:$BR$26"}</definedName>
    <definedName name="ccccc" localSheetId="10" hidden="1">{"'BZ SA P&amp;l (fORECAST)'!$A$1:$BR$26"}</definedName>
    <definedName name="ccccc" localSheetId="48" hidden="1">{"'BZ SA P&amp;l (fORECAST)'!$A$1:$BR$26"}</definedName>
    <definedName name="ccccc" localSheetId="38" hidden="1">{"'BZ SA P&amp;l (fORECAST)'!$A$1:$BR$26"}</definedName>
    <definedName name="ccccc" localSheetId="6" hidden="1">{"'BZ SA P&amp;l (fORECAST)'!$A$1:$BR$26"}</definedName>
    <definedName name="ccccc" localSheetId="40" hidden="1">{"'BZ SA P&amp;l (fORECAST)'!$A$1:$BR$26"}</definedName>
    <definedName name="ccccc" localSheetId="41" hidden="1">{"'BZ SA P&amp;l (fORECAST)'!$A$1:$BR$26"}</definedName>
    <definedName name="ccccc" localSheetId="42" hidden="1">{"'BZ SA P&amp;l (fORECAST)'!$A$1:$BR$26"}</definedName>
    <definedName name="ccccc" localSheetId="43" hidden="1">{"'BZ SA P&amp;l (fORECAST)'!$A$1:$BR$26"}</definedName>
    <definedName name="ccccc" localSheetId="44" hidden="1">{"'BZ SA P&amp;l (fORECAST)'!$A$1:$BR$26"}</definedName>
    <definedName name="ccccc" localSheetId="7" hidden="1">{"'BZ SA P&amp;l (fORECAST)'!$A$1:$BR$26"}</definedName>
    <definedName name="ccccc" localSheetId="39" hidden="1">{"'BZ SA P&amp;l (fORECAST)'!$A$1:$BR$26"}</definedName>
    <definedName name="ccccc" hidden="1">{"'BZ SA P&amp;l (fORECAST)'!$A$1:$BR$26"}</definedName>
    <definedName name="Data">[1]BILANS!$B$6</definedName>
    <definedName name="ddddd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1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1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3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epozyty" localSheetId="11">#REF!</definedName>
    <definedName name="depozyty" localSheetId="48">#REF!</definedName>
    <definedName name="depozyty">#REF!</definedName>
    <definedName name="e" localSheetId="45" hidden="1">{"'BZ SA P&amp;l (fORECAST)'!$A$1:$BR$26"}</definedName>
    <definedName name="e" localSheetId="46" hidden="1">{"'BZ SA P&amp;l (fORECAST)'!$A$1:$BR$26"}</definedName>
    <definedName name="e" localSheetId="47" hidden="1">{"'BZ SA P&amp;l (fORECAST)'!$A$1:$BR$26"}</definedName>
    <definedName name="e" localSheetId="11" hidden="1">{"'BZ SA P&amp;l (fORECAST)'!$A$1:$BR$26"}</definedName>
    <definedName name="e" localSheetId="10" hidden="1">{"'BZ SA P&amp;l (fORECAST)'!$A$1:$BR$26"}</definedName>
    <definedName name="e" localSheetId="48" hidden="1">{"'BZ SA P&amp;l (fORECAST)'!$A$1:$BR$26"}</definedName>
    <definedName name="e" localSheetId="38" hidden="1">{"'BZ SA P&amp;l (fORECAST)'!$A$1:$BR$26"}</definedName>
    <definedName name="e" localSheetId="6" hidden="1">{"'BZ SA P&amp;l (fORECAST)'!$A$1:$BR$26"}</definedName>
    <definedName name="e" localSheetId="40" hidden="1">{"'BZ SA P&amp;l (fORECAST)'!$A$1:$BR$26"}</definedName>
    <definedName name="e" localSheetId="41" hidden="1">{"'BZ SA P&amp;l (fORECAST)'!$A$1:$BR$26"}</definedName>
    <definedName name="e" localSheetId="42" hidden="1">{"'BZ SA P&amp;l (fORECAST)'!$A$1:$BR$26"}</definedName>
    <definedName name="e" localSheetId="43" hidden="1">{"'BZ SA P&amp;l (fORECAST)'!$A$1:$BR$26"}</definedName>
    <definedName name="e" localSheetId="44" hidden="1">{"'BZ SA P&amp;l (fORECAST)'!$A$1:$BR$26"}</definedName>
    <definedName name="e" localSheetId="7" hidden="1">{"'BZ SA P&amp;l (fORECAST)'!$A$1:$BR$26"}</definedName>
    <definedName name="e" localSheetId="39" hidden="1">{"'BZ SA P&amp;l (fORECAST)'!$A$1:$BR$26"}</definedName>
    <definedName name="e" hidden="1">{"'BZ SA P&amp;l (fORECAST)'!$A$1:$BR$26"}</definedName>
    <definedName name="ee" localSheetId="45" hidden="1">{"'BZ SA P&amp;l (fORECAST)'!$A$1:$BR$26"}</definedName>
    <definedName name="ee" localSheetId="46" hidden="1">{"'BZ SA P&amp;l (fORECAST)'!$A$1:$BR$26"}</definedName>
    <definedName name="ee" localSheetId="47" hidden="1">{"'BZ SA P&amp;l (fORECAST)'!$A$1:$BR$26"}</definedName>
    <definedName name="ee" localSheetId="11" hidden="1">{"'BZ SA P&amp;l (fORECAST)'!$A$1:$BR$26"}</definedName>
    <definedName name="ee" localSheetId="10" hidden="1">{"'BZ SA P&amp;l (fORECAST)'!$A$1:$BR$26"}</definedName>
    <definedName name="ee" localSheetId="48" hidden="1">{"'BZ SA P&amp;l (fORECAST)'!$A$1:$BR$26"}</definedName>
    <definedName name="ee" localSheetId="38" hidden="1">{"'BZ SA P&amp;l (fORECAST)'!$A$1:$BR$26"}</definedName>
    <definedName name="ee" localSheetId="6" hidden="1">{"'BZ SA P&amp;l (fORECAST)'!$A$1:$BR$26"}</definedName>
    <definedName name="ee" localSheetId="40" hidden="1">{"'BZ SA P&amp;l (fORECAST)'!$A$1:$BR$26"}</definedName>
    <definedName name="ee" localSheetId="41" hidden="1">{"'BZ SA P&amp;l (fORECAST)'!$A$1:$BR$26"}</definedName>
    <definedName name="ee" localSheetId="42" hidden="1">{"'BZ SA P&amp;l (fORECAST)'!$A$1:$BR$26"}</definedName>
    <definedName name="ee" localSheetId="43" hidden="1">{"'BZ SA P&amp;l (fORECAST)'!$A$1:$BR$26"}</definedName>
    <definedName name="ee" localSheetId="44" hidden="1">{"'BZ SA P&amp;l (fORECAST)'!$A$1:$BR$26"}</definedName>
    <definedName name="ee" localSheetId="7" hidden="1">{"'BZ SA P&amp;l (fORECAST)'!$A$1:$BR$26"}</definedName>
    <definedName name="ee" localSheetId="39" hidden="1">{"'BZ SA P&amp;l (fORECAST)'!$A$1:$BR$26"}</definedName>
    <definedName name="ee" hidden="1">{"'BZ SA P&amp;l (fORECAST)'!$A$1:$BR$26"}</definedName>
    <definedName name="eeeee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1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1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3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localSheetId="45" hidden="1">{"'BZ SA P&amp;l (fORECAST)'!$A$1:$BR$26"}</definedName>
    <definedName name="FS" localSheetId="46" hidden="1">{"'BZ SA P&amp;l (fORECAST)'!$A$1:$BR$26"}</definedName>
    <definedName name="FS" localSheetId="47" hidden="1">{"'BZ SA P&amp;l (fORECAST)'!$A$1:$BR$26"}</definedName>
    <definedName name="FS" localSheetId="11" hidden="1">{"'BZ SA P&amp;l (fORECAST)'!$A$1:$BR$26"}</definedName>
    <definedName name="FS" localSheetId="10" hidden="1">{"'BZ SA P&amp;l (fORECAST)'!$A$1:$BR$26"}</definedName>
    <definedName name="FS" localSheetId="48" hidden="1">{"'BZ SA P&amp;l (fORECAST)'!$A$1:$BR$26"}</definedName>
    <definedName name="FS" localSheetId="38" hidden="1">{"'BZ SA P&amp;l (fORECAST)'!$A$1:$BR$26"}</definedName>
    <definedName name="FS" localSheetId="6" hidden="1">{"'BZ SA P&amp;l (fORECAST)'!$A$1:$BR$26"}</definedName>
    <definedName name="FS" localSheetId="40" hidden="1">{"'BZ SA P&amp;l (fORECAST)'!$A$1:$BR$26"}</definedName>
    <definedName name="FS" localSheetId="41" hidden="1">{"'BZ SA P&amp;l (fORECAST)'!$A$1:$BR$26"}</definedName>
    <definedName name="FS" localSheetId="42" hidden="1">{"'BZ SA P&amp;l (fORECAST)'!$A$1:$BR$26"}</definedName>
    <definedName name="FS" localSheetId="43" hidden="1">{"'BZ SA P&amp;l (fORECAST)'!$A$1:$BR$26"}</definedName>
    <definedName name="FS" localSheetId="44" hidden="1">{"'BZ SA P&amp;l (fORECAST)'!$A$1:$BR$26"}</definedName>
    <definedName name="FS" localSheetId="7" hidden="1">{"'BZ SA P&amp;l (fORECAST)'!$A$1:$BR$26"}</definedName>
    <definedName name="FS" localSheetId="39" hidden="1">{"'BZ SA P&amp;l (fORECAST)'!$A$1:$BR$26"}</definedName>
    <definedName name="FS" hidden="1">{"'BZ SA P&amp;l (fORECAST)'!$A$1:$BR$26"}</definedName>
    <definedName name="gg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1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1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3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1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1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3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localSheetId="45" hidden="1">{"'BZ SA P&amp;l (fORECAST)'!$A$1:$BR$26"}</definedName>
    <definedName name="hdjhsusisdsdf" localSheetId="46" hidden="1">{"'BZ SA P&amp;l (fORECAST)'!$A$1:$BR$26"}</definedName>
    <definedName name="hdjhsusisdsdf" localSheetId="47" hidden="1">{"'BZ SA P&amp;l (fORECAST)'!$A$1:$BR$26"}</definedName>
    <definedName name="hdjhsusisdsdf" localSheetId="11" hidden="1">{"'BZ SA P&amp;l (fORECAST)'!$A$1:$BR$26"}</definedName>
    <definedName name="hdjhsusisdsdf" localSheetId="10" hidden="1">{"'BZ SA P&amp;l (fORECAST)'!$A$1:$BR$26"}</definedName>
    <definedName name="hdjhsusisdsdf" localSheetId="48" hidden="1">{"'BZ SA P&amp;l (fORECAST)'!$A$1:$BR$26"}</definedName>
    <definedName name="hdjhsusisdsdf" localSheetId="38" hidden="1">{"'BZ SA P&amp;l (fORECAST)'!$A$1:$BR$26"}</definedName>
    <definedName name="hdjhsusisdsdf" localSheetId="6" hidden="1">{"'BZ SA P&amp;l (fORECAST)'!$A$1:$BR$26"}</definedName>
    <definedName name="hdjhsusisdsdf" localSheetId="40" hidden="1">{"'BZ SA P&amp;l (fORECAST)'!$A$1:$BR$26"}</definedName>
    <definedName name="hdjhsusisdsdf" localSheetId="41" hidden="1">{"'BZ SA P&amp;l (fORECAST)'!$A$1:$BR$26"}</definedName>
    <definedName name="hdjhsusisdsdf" localSheetId="42" hidden="1">{"'BZ SA P&amp;l (fORECAST)'!$A$1:$BR$26"}</definedName>
    <definedName name="hdjhsusisdsdf" localSheetId="43" hidden="1">{"'BZ SA P&amp;l (fORECAST)'!$A$1:$BR$26"}</definedName>
    <definedName name="hdjhsusisdsdf" localSheetId="44" hidden="1">{"'BZ SA P&amp;l (fORECAST)'!$A$1:$BR$26"}</definedName>
    <definedName name="hdjhsusisdsdf" localSheetId="7" hidden="1">{"'BZ SA P&amp;l (fORECAST)'!$A$1:$BR$26"}</definedName>
    <definedName name="hdjhsusisdsdf" localSheetId="39" hidden="1">{"'BZ SA P&amp;l (fORECAST)'!$A$1:$BR$26"}</definedName>
    <definedName name="hdjhsusisdsdf" hidden="1">{"'BZ SA P&amp;l (fORECAST)'!$A$1:$BR$26"}</definedName>
    <definedName name="hhh" localSheetId="45" hidden="1">{"'BZ SA P&amp;l (fORECAST)'!$A$1:$BR$26"}</definedName>
    <definedName name="hhh" localSheetId="46" hidden="1">{"'BZ SA P&amp;l (fORECAST)'!$A$1:$BR$26"}</definedName>
    <definedName name="hhh" localSheetId="47" hidden="1">{"'BZ SA P&amp;l (fORECAST)'!$A$1:$BR$26"}</definedName>
    <definedName name="hhh" localSheetId="11" hidden="1">{"'BZ SA P&amp;l (fORECAST)'!$A$1:$BR$26"}</definedName>
    <definedName name="hhh" localSheetId="10" hidden="1">{"'BZ SA P&amp;l (fORECAST)'!$A$1:$BR$26"}</definedName>
    <definedName name="hhh" localSheetId="48" hidden="1">{"'BZ SA P&amp;l (fORECAST)'!$A$1:$BR$26"}</definedName>
    <definedName name="hhh" localSheetId="38" hidden="1">{"'BZ SA P&amp;l (fORECAST)'!$A$1:$BR$26"}</definedName>
    <definedName name="hhh" localSheetId="6" hidden="1">{"'BZ SA P&amp;l (fORECAST)'!$A$1:$BR$26"}</definedName>
    <definedName name="hhh" localSheetId="40" hidden="1">{"'BZ SA P&amp;l (fORECAST)'!$A$1:$BR$26"}</definedName>
    <definedName name="hhh" localSheetId="41" hidden="1">{"'BZ SA P&amp;l (fORECAST)'!$A$1:$BR$26"}</definedName>
    <definedName name="hhh" localSheetId="42" hidden="1">{"'BZ SA P&amp;l (fORECAST)'!$A$1:$BR$26"}</definedName>
    <definedName name="hhh" localSheetId="43" hidden="1">{"'BZ SA P&amp;l (fORECAST)'!$A$1:$BR$26"}</definedName>
    <definedName name="hhh" localSheetId="44" hidden="1">{"'BZ SA P&amp;l (fORECAST)'!$A$1:$BR$26"}</definedName>
    <definedName name="hhh" localSheetId="7" hidden="1">{"'BZ SA P&amp;l (fORECAST)'!$A$1:$BR$26"}</definedName>
    <definedName name="hhh" localSheetId="39" hidden="1">{"'BZ SA P&amp;l (fORECAST)'!$A$1:$BR$26"}</definedName>
    <definedName name="hhh" hidden="1">{"'BZ SA P&amp;l (fORECAST)'!$A$1:$BR$26"}</definedName>
    <definedName name="hhhh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1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1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3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localSheetId="45" hidden="1">{"'BZ SA P&amp;l (fORECAST)'!$A$1:$BR$26"}</definedName>
    <definedName name="hjskaa" localSheetId="46" hidden="1">{"'BZ SA P&amp;l (fORECAST)'!$A$1:$BR$26"}</definedName>
    <definedName name="hjskaa" localSheetId="47" hidden="1">{"'BZ SA P&amp;l (fORECAST)'!$A$1:$BR$26"}</definedName>
    <definedName name="hjskaa" localSheetId="11" hidden="1">{"'BZ SA P&amp;l (fORECAST)'!$A$1:$BR$26"}</definedName>
    <definedName name="hjskaa" localSheetId="10" hidden="1">{"'BZ SA P&amp;l (fORECAST)'!$A$1:$BR$26"}</definedName>
    <definedName name="hjskaa" localSheetId="48" hidden="1">{"'BZ SA P&amp;l (fORECAST)'!$A$1:$BR$26"}</definedName>
    <definedName name="hjskaa" localSheetId="38" hidden="1">{"'BZ SA P&amp;l (fORECAST)'!$A$1:$BR$26"}</definedName>
    <definedName name="hjskaa" localSheetId="6" hidden="1">{"'BZ SA P&amp;l (fORECAST)'!$A$1:$BR$26"}</definedName>
    <definedName name="hjskaa" localSheetId="40" hidden="1">{"'BZ SA P&amp;l (fORECAST)'!$A$1:$BR$26"}</definedName>
    <definedName name="hjskaa" localSheetId="41" hidden="1">{"'BZ SA P&amp;l (fORECAST)'!$A$1:$BR$26"}</definedName>
    <definedName name="hjskaa" localSheetId="42" hidden="1">{"'BZ SA P&amp;l (fORECAST)'!$A$1:$BR$26"}</definedName>
    <definedName name="hjskaa" localSheetId="43" hidden="1">{"'BZ SA P&amp;l (fORECAST)'!$A$1:$BR$26"}</definedName>
    <definedName name="hjskaa" localSheetId="44" hidden="1">{"'BZ SA P&amp;l (fORECAST)'!$A$1:$BR$26"}</definedName>
    <definedName name="hjskaa" localSheetId="7" hidden="1">{"'BZ SA P&amp;l (fORECAST)'!$A$1:$BR$26"}</definedName>
    <definedName name="hjskaa" localSheetId="39" hidden="1">{"'BZ SA P&amp;l (fORECAST)'!$A$1:$BR$26"}</definedName>
    <definedName name="hjskaa" hidden="1">{"'BZ SA P&amp;l (fORECAST)'!$A$1:$BR$26"}</definedName>
    <definedName name="HTML_CodePage" hidden="1">1250</definedName>
    <definedName name="HTML_Control" localSheetId="45" hidden="1">{"'BZ SA P&amp;l (fORECAST)'!$A$1:$BR$26"}</definedName>
    <definedName name="HTML_Control" localSheetId="46" hidden="1">{"'BZ SA P&amp;l (fORECAST)'!$A$1:$BR$26"}</definedName>
    <definedName name="HTML_Control" localSheetId="47" hidden="1">{"'BZ SA P&amp;l (fORECAST)'!$A$1:$BR$26"}</definedName>
    <definedName name="HTML_Control" localSheetId="11" hidden="1">{"'BZ SA P&amp;l (fORECAST)'!$A$1:$BR$26"}</definedName>
    <definedName name="HTML_Control" localSheetId="10" hidden="1">{"'BZ SA P&amp;l (fORECAST)'!$A$1:$BR$26"}</definedName>
    <definedName name="HTML_Control" localSheetId="48" hidden="1">{"'BZ SA P&amp;l (fORECAST)'!$A$1:$BR$26"}</definedName>
    <definedName name="HTML_Control" localSheetId="38" hidden="1">{"'BZ SA P&amp;l (fORECAST)'!$A$1:$BR$26"}</definedName>
    <definedName name="HTML_Control" localSheetId="6" hidden="1">{"'BZ SA P&amp;l (fORECAST)'!$A$1:$BR$26"}</definedName>
    <definedName name="HTML_Control" localSheetId="40" hidden="1">{"'BZ SA P&amp;l (fORECAST)'!$A$1:$BR$26"}</definedName>
    <definedName name="HTML_Control" localSheetId="41" hidden="1">{"'BZ SA P&amp;l (fORECAST)'!$A$1:$BR$26"}</definedName>
    <definedName name="HTML_Control" localSheetId="42" hidden="1">{"'BZ SA P&amp;l (fORECAST)'!$A$1:$BR$26"}</definedName>
    <definedName name="HTML_Control" localSheetId="43" hidden="1">{"'BZ SA P&amp;l (fORECAST)'!$A$1:$BR$26"}</definedName>
    <definedName name="HTML_Control" localSheetId="44" hidden="1">{"'BZ SA P&amp;l (fORECAST)'!$A$1:$BR$26"}</definedName>
    <definedName name="HTML_Control" localSheetId="7" hidden="1">{"'BZ SA P&amp;l (fORECAST)'!$A$1:$BR$26"}</definedName>
    <definedName name="HTML_Control" localSheetId="39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45" hidden="1">{"Bilans płatniczy narastająco",#N/A,TRUE,"Bilans płatniczy narastająco"}</definedName>
    <definedName name="HZ_indeks" localSheetId="46" hidden="1">{"Bilans płatniczy narastająco",#N/A,TRUE,"Bilans płatniczy narastająco"}</definedName>
    <definedName name="HZ_indeks" localSheetId="47" hidden="1">{"Bilans płatniczy narastająco",#N/A,TRUE,"Bilans płatniczy narastająco"}</definedName>
    <definedName name="HZ_indeks" localSheetId="11" hidden="1">{"Bilans płatniczy narastająco",#N/A,TRUE,"Bilans płatniczy narastająco"}</definedName>
    <definedName name="HZ_indeks" localSheetId="10" hidden="1">{"Bilans płatniczy narastająco",#N/A,TRUE,"Bilans płatniczy narastająco"}</definedName>
    <definedName name="HZ_indeks" localSheetId="48" hidden="1">{"Bilans płatniczy narastająco",#N/A,TRUE,"Bilans płatniczy narastająco"}</definedName>
    <definedName name="HZ_indeks" localSheetId="38" hidden="1">{"Bilans płatniczy narastająco",#N/A,TRUE,"Bilans płatniczy narastająco"}</definedName>
    <definedName name="HZ_indeks" localSheetId="6" hidden="1">{"Bilans płatniczy narastająco",#N/A,TRUE,"Bilans płatniczy narastająco"}</definedName>
    <definedName name="HZ_indeks" localSheetId="40" hidden="1">{"Bilans płatniczy narastająco",#N/A,TRUE,"Bilans płatniczy narastająco"}</definedName>
    <definedName name="HZ_indeks" localSheetId="41" hidden="1">{"Bilans płatniczy narastająco",#N/A,TRUE,"Bilans płatniczy narastająco"}</definedName>
    <definedName name="HZ_indeks" localSheetId="42" hidden="1">{"Bilans płatniczy narastająco",#N/A,TRUE,"Bilans płatniczy narastająco"}</definedName>
    <definedName name="HZ_indeks" localSheetId="43" hidden="1">{"Bilans płatniczy narastająco",#N/A,TRUE,"Bilans płatniczy narastająco"}</definedName>
    <definedName name="HZ_indeks" localSheetId="44" hidden="1">{"Bilans płatniczy narastająco",#N/A,TRUE,"Bilans płatniczy narastająco"}</definedName>
    <definedName name="HZ_indeks" localSheetId="7" hidden="1">{"Bilans płatniczy narastająco",#N/A,TRUE,"Bilans płatniczy narastająco"}</definedName>
    <definedName name="HZ_indeks" localSheetId="39" hidden="1">{"Bilans płatniczy narastająco",#N/A,TRUE,"Bilans płatniczy narastająco"}</definedName>
    <definedName name="HZ_indeks" hidden="1">{"Bilans płatniczy narastająco",#N/A,TRUE,"Bilans płatniczy narastająco"}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hskhsfsfsf" localSheetId="45" hidden="1">{"Bilans płatniczy narastająco",#N/A,TRUE,"Bilans płatniczy narastająco"}</definedName>
    <definedName name="jhskhsfsfsf" localSheetId="46" hidden="1">{"Bilans płatniczy narastająco",#N/A,TRUE,"Bilans płatniczy narastająco"}</definedName>
    <definedName name="jhskhsfsfsf" localSheetId="47" hidden="1">{"Bilans płatniczy narastająco",#N/A,TRUE,"Bilans płatniczy narastająco"}</definedName>
    <definedName name="jhskhsfsfsf" localSheetId="11" hidden="1">{"Bilans płatniczy narastająco",#N/A,TRUE,"Bilans płatniczy narastająco"}</definedName>
    <definedName name="jhskhsfsfsf" localSheetId="10" hidden="1">{"Bilans płatniczy narastająco",#N/A,TRUE,"Bilans płatniczy narastająco"}</definedName>
    <definedName name="jhskhsfsfsf" localSheetId="48" hidden="1">{"Bilans płatniczy narastająco",#N/A,TRUE,"Bilans płatniczy narastająco"}</definedName>
    <definedName name="jhskhsfsfsf" localSheetId="38" hidden="1">{"Bilans płatniczy narastająco",#N/A,TRUE,"Bilans płatniczy narastająco"}</definedName>
    <definedName name="jhskhsfsfsf" localSheetId="6" hidden="1">{"Bilans płatniczy narastająco",#N/A,TRUE,"Bilans płatniczy narastająco"}</definedName>
    <definedName name="jhskhsfsfsf" localSheetId="40" hidden="1">{"Bilans płatniczy narastająco",#N/A,TRUE,"Bilans płatniczy narastająco"}</definedName>
    <definedName name="jhskhsfsfsf" localSheetId="41" hidden="1">{"Bilans płatniczy narastająco",#N/A,TRUE,"Bilans płatniczy narastająco"}</definedName>
    <definedName name="jhskhsfsfsf" localSheetId="42" hidden="1">{"Bilans płatniczy narastająco",#N/A,TRUE,"Bilans płatniczy narastająco"}</definedName>
    <definedName name="jhskhsfsfsf" localSheetId="43" hidden="1">{"Bilans płatniczy narastająco",#N/A,TRUE,"Bilans płatniczy narastająco"}</definedName>
    <definedName name="jhskhsfsfsf" localSheetId="44" hidden="1">{"Bilans płatniczy narastająco",#N/A,TRUE,"Bilans płatniczy narastająco"}</definedName>
    <definedName name="jhskhsfsfsf" localSheetId="7" hidden="1">{"Bilans płatniczy narastająco",#N/A,TRUE,"Bilans płatniczy narastająco"}</definedName>
    <definedName name="jhskhsfsfsf" localSheetId="39" hidden="1">{"Bilans płatniczy narastająco",#N/A,TRUE,"Bilans płatniczy narastająco"}</definedName>
    <definedName name="jhskhsfsfsf" hidden="1">{"Bilans płatniczy narastająco",#N/A,TRUE,"Bilans płatniczy narastająco"}</definedName>
    <definedName name="JI" localSheetId="45" hidden="1">{"'BZ SA P&amp;l (fORECAST)'!$A$1:$BR$26"}</definedName>
    <definedName name="JI" localSheetId="46" hidden="1">{"'BZ SA P&amp;l (fORECAST)'!$A$1:$BR$26"}</definedName>
    <definedName name="JI" localSheetId="47" hidden="1">{"'BZ SA P&amp;l (fORECAST)'!$A$1:$BR$26"}</definedName>
    <definedName name="JI" localSheetId="11" hidden="1">{"'BZ SA P&amp;l (fORECAST)'!$A$1:$BR$26"}</definedName>
    <definedName name="JI" localSheetId="10" hidden="1">{"'BZ SA P&amp;l (fORECAST)'!$A$1:$BR$26"}</definedName>
    <definedName name="JI" localSheetId="48" hidden="1">{"'BZ SA P&amp;l (fORECAST)'!$A$1:$BR$26"}</definedName>
    <definedName name="JI" localSheetId="38" hidden="1">{"'BZ SA P&amp;l (fORECAST)'!$A$1:$BR$26"}</definedName>
    <definedName name="JI" localSheetId="6" hidden="1">{"'BZ SA P&amp;l (fORECAST)'!$A$1:$BR$26"}</definedName>
    <definedName name="JI" localSheetId="40" hidden="1">{"'BZ SA P&amp;l (fORECAST)'!$A$1:$BR$26"}</definedName>
    <definedName name="JI" localSheetId="41" hidden="1">{"'BZ SA P&amp;l (fORECAST)'!$A$1:$BR$26"}</definedName>
    <definedName name="JI" localSheetId="42" hidden="1">{"'BZ SA P&amp;l (fORECAST)'!$A$1:$BR$26"}</definedName>
    <definedName name="JI" localSheetId="43" hidden="1">{"'BZ SA P&amp;l (fORECAST)'!$A$1:$BR$26"}</definedName>
    <definedName name="JI" localSheetId="44" hidden="1">{"'BZ SA P&amp;l (fORECAST)'!$A$1:$BR$26"}</definedName>
    <definedName name="JI" localSheetId="7" hidden="1">{"'BZ SA P&amp;l (fORECAST)'!$A$1:$BR$26"}</definedName>
    <definedName name="JI" localSheetId="39" hidden="1">{"'BZ SA P&amp;l (fORECAST)'!$A$1:$BR$26"}</definedName>
    <definedName name="JI" hidden="1">{"'BZ SA P&amp;l (fORECAST)'!$A$1:$BR$26"}</definedName>
    <definedName name="jjj" localSheetId="45" hidden="1">{"'BZ SA P&amp;l (fORECAST)'!$A$1:$BR$26"}</definedName>
    <definedName name="jjj" localSheetId="46" hidden="1">{"'BZ SA P&amp;l (fORECAST)'!$A$1:$BR$26"}</definedName>
    <definedName name="jjj" localSheetId="47" hidden="1">{"'BZ SA P&amp;l (fORECAST)'!$A$1:$BR$26"}</definedName>
    <definedName name="jjj" localSheetId="11" hidden="1">{"'BZ SA P&amp;l (fORECAST)'!$A$1:$BR$26"}</definedName>
    <definedName name="jjj" localSheetId="10" hidden="1">{"'BZ SA P&amp;l (fORECAST)'!$A$1:$BR$26"}</definedName>
    <definedName name="jjj" localSheetId="48" hidden="1">{"'BZ SA P&amp;l (fORECAST)'!$A$1:$BR$26"}</definedName>
    <definedName name="jjj" localSheetId="38" hidden="1">{"'BZ SA P&amp;l (fORECAST)'!$A$1:$BR$26"}</definedName>
    <definedName name="jjj" localSheetId="6" hidden="1">{"'BZ SA P&amp;l (fORECAST)'!$A$1:$BR$26"}</definedName>
    <definedName name="jjj" localSheetId="40" hidden="1">{"'BZ SA P&amp;l (fORECAST)'!$A$1:$BR$26"}</definedName>
    <definedName name="jjj" localSheetId="41" hidden="1">{"'BZ SA P&amp;l (fORECAST)'!$A$1:$BR$26"}</definedName>
    <definedName name="jjj" localSheetId="42" hidden="1">{"'BZ SA P&amp;l (fORECAST)'!$A$1:$BR$26"}</definedName>
    <definedName name="jjj" localSheetId="43" hidden="1">{"'BZ SA P&amp;l (fORECAST)'!$A$1:$BR$26"}</definedName>
    <definedName name="jjj" localSheetId="44" hidden="1">{"'BZ SA P&amp;l (fORECAST)'!$A$1:$BR$26"}</definedName>
    <definedName name="jjj" localSheetId="7" hidden="1">{"'BZ SA P&amp;l (fORECAST)'!$A$1:$BR$26"}</definedName>
    <definedName name="jjj" localSheetId="39" hidden="1">{"'BZ SA P&amp;l (fORECAST)'!$A$1:$BR$26"}</definedName>
    <definedName name="jjj" hidden="1">{"'BZ SA P&amp;l (fORECAST)'!$A$1:$BR$26"}</definedName>
    <definedName name="jjjj" localSheetId="45" hidden="1">{"'BZ SA P&amp;l (fORECAST)'!$A$1:$BR$26"}</definedName>
    <definedName name="jjjj" localSheetId="46" hidden="1">{"'BZ SA P&amp;l (fORECAST)'!$A$1:$BR$26"}</definedName>
    <definedName name="jjjj" localSheetId="47" hidden="1">{"'BZ SA P&amp;l (fORECAST)'!$A$1:$BR$26"}</definedName>
    <definedName name="jjjj" localSheetId="11" hidden="1">{"'BZ SA P&amp;l (fORECAST)'!$A$1:$BR$26"}</definedName>
    <definedName name="jjjj" localSheetId="10" hidden="1">{"'BZ SA P&amp;l (fORECAST)'!$A$1:$BR$26"}</definedName>
    <definedName name="jjjj" localSheetId="48" hidden="1">{"'BZ SA P&amp;l (fORECAST)'!$A$1:$BR$26"}</definedName>
    <definedName name="jjjj" localSheetId="38" hidden="1">{"'BZ SA P&amp;l (fORECAST)'!$A$1:$BR$26"}</definedName>
    <definedName name="jjjj" localSheetId="6" hidden="1">{"'BZ SA P&amp;l (fORECAST)'!$A$1:$BR$26"}</definedName>
    <definedName name="jjjj" localSheetId="40" hidden="1">{"'BZ SA P&amp;l (fORECAST)'!$A$1:$BR$26"}</definedName>
    <definedName name="jjjj" localSheetId="41" hidden="1">{"'BZ SA P&amp;l (fORECAST)'!$A$1:$BR$26"}</definedName>
    <definedName name="jjjj" localSheetId="42" hidden="1">{"'BZ SA P&amp;l (fORECAST)'!$A$1:$BR$26"}</definedName>
    <definedName name="jjjj" localSheetId="43" hidden="1">{"'BZ SA P&amp;l (fORECAST)'!$A$1:$BR$26"}</definedName>
    <definedName name="jjjj" localSheetId="44" hidden="1">{"'BZ SA P&amp;l (fORECAST)'!$A$1:$BR$26"}</definedName>
    <definedName name="jjjj" localSheetId="7" hidden="1">{"'BZ SA P&amp;l (fORECAST)'!$A$1:$BR$26"}</definedName>
    <definedName name="jjjj" localSheetId="39" hidden="1">{"'BZ SA P&amp;l (fORECAST)'!$A$1:$BR$26"}</definedName>
    <definedName name="jjjj" hidden="1">{"'BZ SA P&amp;l (fORECAST)'!$A$1:$BR$26"}</definedName>
    <definedName name="jjjjjj" localSheetId="45" hidden="1">{"'BZ SA P&amp;l (fORECAST)'!$A$1:$BR$26"}</definedName>
    <definedName name="jjjjjj" localSheetId="46" hidden="1">{"'BZ SA P&amp;l (fORECAST)'!$A$1:$BR$26"}</definedName>
    <definedName name="jjjjjj" localSheetId="47" hidden="1">{"'BZ SA P&amp;l (fORECAST)'!$A$1:$BR$26"}</definedName>
    <definedName name="jjjjjj" localSheetId="11" hidden="1">{"'BZ SA P&amp;l (fORECAST)'!$A$1:$BR$26"}</definedName>
    <definedName name="jjjjjj" localSheetId="10" hidden="1">{"'BZ SA P&amp;l (fORECAST)'!$A$1:$BR$26"}</definedName>
    <definedName name="jjjjjj" localSheetId="48" hidden="1">{"'BZ SA P&amp;l (fORECAST)'!$A$1:$BR$26"}</definedName>
    <definedName name="jjjjjj" localSheetId="38" hidden="1">{"'BZ SA P&amp;l (fORECAST)'!$A$1:$BR$26"}</definedName>
    <definedName name="jjjjjj" localSheetId="6" hidden="1">{"'BZ SA P&amp;l (fORECAST)'!$A$1:$BR$26"}</definedName>
    <definedName name="jjjjjj" localSheetId="40" hidden="1">{"'BZ SA P&amp;l (fORECAST)'!$A$1:$BR$26"}</definedName>
    <definedName name="jjjjjj" localSheetId="41" hidden="1">{"'BZ SA P&amp;l (fORECAST)'!$A$1:$BR$26"}</definedName>
    <definedName name="jjjjjj" localSheetId="42" hidden="1">{"'BZ SA P&amp;l (fORECAST)'!$A$1:$BR$26"}</definedName>
    <definedName name="jjjjjj" localSheetId="43" hidden="1">{"'BZ SA P&amp;l (fORECAST)'!$A$1:$BR$26"}</definedName>
    <definedName name="jjjjjj" localSheetId="44" hidden="1">{"'BZ SA P&amp;l (fORECAST)'!$A$1:$BR$26"}</definedName>
    <definedName name="jjjjjj" localSheetId="7" hidden="1">{"'BZ SA P&amp;l (fORECAST)'!$A$1:$BR$26"}</definedName>
    <definedName name="jjjjjj" localSheetId="39" hidden="1">{"'BZ SA P&amp;l (fORECAST)'!$A$1:$BR$26"}</definedName>
    <definedName name="jjjjjj" hidden="1">{"'BZ SA P&amp;l (fORECAST)'!$A$1:$BR$26"}</definedName>
    <definedName name="jjjjjjj" localSheetId="45" hidden="1">{"'BZ SA P&amp;l (fORECAST)'!$A$1:$BR$26"}</definedName>
    <definedName name="jjjjjjj" localSheetId="46" hidden="1">{"'BZ SA P&amp;l (fORECAST)'!$A$1:$BR$26"}</definedName>
    <definedName name="jjjjjjj" localSheetId="47" hidden="1">{"'BZ SA P&amp;l (fORECAST)'!$A$1:$BR$26"}</definedName>
    <definedName name="jjjjjjj" localSheetId="11" hidden="1">{"'BZ SA P&amp;l (fORECAST)'!$A$1:$BR$26"}</definedName>
    <definedName name="jjjjjjj" localSheetId="10" hidden="1">{"'BZ SA P&amp;l (fORECAST)'!$A$1:$BR$26"}</definedName>
    <definedName name="jjjjjjj" localSheetId="48" hidden="1">{"'BZ SA P&amp;l (fORECAST)'!$A$1:$BR$26"}</definedName>
    <definedName name="jjjjjjj" localSheetId="38" hidden="1">{"'BZ SA P&amp;l (fORECAST)'!$A$1:$BR$26"}</definedName>
    <definedName name="jjjjjjj" localSheetId="6" hidden="1">{"'BZ SA P&amp;l (fORECAST)'!$A$1:$BR$26"}</definedName>
    <definedName name="jjjjjjj" localSheetId="40" hidden="1">{"'BZ SA P&amp;l (fORECAST)'!$A$1:$BR$26"}</definedName>
    <definedName name="jjjjjjj" localSheetId="41" hidden="1">{"'BZ SA P&amp;l (fORECAST)'!$A$1:$BR$26"}</definedName>
    <definedName name="jjjjjjj" localSheetId="42" hidden="1">{"'BZ SA P&amp;l (fORECAST)'!$A$1:$BR$26"}</definedName>
    <definedName name="jjjjjjj" localSheetId="43" hidden="1">{"'BZ SA P&amp;l (fORECAST)'!$A$1:$BR$26"}</definedName>
    <definedName name="jjjjjjj" localSheetId="44" hidden="1">{"'BZ SA P&amp;l (fORECAST)'!$A$1:$BR$26"}</definedName>
    <definedName name="jjjjjjj" localSheetId="7" hidden="1">{"'BZ SA P&amp;l (fORECAST)'!$A$1:$BR$26"}</definedName>
    <definedName name="jjjjjjj" localSheetId="39" hidden="1">{"'BZ SA P&amp;l (fORECAST)'!$A$1:$BR$26"}</definedName>
    <definedName name="jjjjjjj" hidden="1">{"'BZ SA P&amp;l (fORECAST)'!$A$1:$BR$26"}</definedName>
    <definedName name="jkhgjhj" localSheetId="45" hidden="1">{"'BZ SA P&amp;l (fORECAST)'!$A$1:$BR$26"}</definedName>
    <definedName name="jkhgjhj" localSheetId="46" hidden="1">{"'BZ SA P&amp;l (fORECAST)'!$A$1:$BR$26"}</definedName>
    <definedName name="jkhgjhj" localSheetId="47" hidden="1">{"'BZ SA P&amp;l (fORECAST)'!$A$1:$BR$26"}</definedName>
    <definedName name="jkhgjhj" localSheetId="11" hidden="1">{"'BZ SA P&amp;l (fORECAST)'!$A$1:$BR$26"}</definedName>
    <definedName name="jkhgjhj" localSheetId="10" hidden="1">{"'BZ SA P&amp;l (fORECAST)'!$A$1:$BR$26"}</definedName>
    <definedName name="jkhgjhj" localSheetId="48" hidden="1">{"'BZ SA P&amp;l (fORECAST)'!$A$1:$BR$26"}</definedName>
    <definedName name="jkhgjhj" localSheetId="38" hidden="1">{"'BZ SA P&amp;l (fORECAST)'!$A$1:$BR$26"}</definedName>
    <definedName name="jkhgjhj" localSheetId="6" hidden="1">{"'BZ SA P&amp;l (fORECAST)'!$A$1:$BR$26"}</definedName>
    <definedName name="jkhgjhj" localSheetId="40" hidden="1">{"'BZ SA P&amp;l (fORECAST)'!$A$1:$BR$26"}</definedName>
    <definedName name="jkhgjhj" localSheetId="41" hidden="1">{"'BZ SA P&amp;l (fORECAST)'!$A$1:$BR$26"}</definedName>
    <definedName name="jkhgjhj" localSheetId="42" hidden="1">{"'BZ SA P&amp;l (fORECAST)'!$A$1:$BR$26"}</definedName>
    <definedName name="jkhgjhj" localSheetId="43" hidden="1">{"'BZ SA P&amp;l (fORECAST)'!$A$1:$BR$26"}</definedName>
    <definedName name="jkhgjhj" localSheetId="44" hidden="1">{"'BZ SA P&amp;l (fORECAST)'!$A$1:$BR$26"}</definedName>
    <definedName name="jkhgjhj" localSheetId="7" hidden="1">{"'BZ SA P&amp;l (fORECAST)'!$A$1:$BR$26"}</definedName>
    <definedName name="jkhgjhj" localSheetId="39" hidden="1">{"'BZ SA P&amp;l (fORECAST)'!$A$1:$BR$26"}</definedName>
    <definedName name="jkhgjhj" hidden="1">{"'BZ SA P&amp;l (fORECAST)'!$A$1:$BR$26"}</definedName>
    <definedName name="jkhjkhjk" localSheetId="45" hidden="1">{"'BZ SA P&amp;l (fORECAST)'!$A$1:$BR$26"}</definedName>
    <definedName name="jkhjkhjk" localSheetId="46" hidden="1">{"'BZ SA P&amp;l (fORECAST)'!$A$1:$BR$26"}</definedName>
    <definedName name="jkhjkhjk" localSheetId="47" hidden="1">{"'BZ SA P&amp;l (fORECAST)'!$A$1:$BR$26"}</definedName>
    <definedName name="jkhjkhjk" localSheetId="11" hidden="1">{"'BZ SA P&amp;l (fORECAST)'!$A$1:$BR$26"}</definedName>
    <definedName name="jkhjkhjk" localSheetId="10" hidden="1">{"'BZ SA P&amp;l (fORECAST)'!$A$1:$BR$26"}</definedName>
    <definedName name="jkhjkhjk" localSheetId="48" hidden="1">{"'BZ SA P&amp;l (fORECAST)'!$A$1:$BR$26"}</definedName>
    <definedName name="jkhjkhjk" localSheetId="38" hidden="1">{"'BZ SA P&amp;l (fORECAST)'!$A$1:$BR$26"}</definedName>
    <definedName name="jkhjkhjk" localSheetId="6" hidden="1">{"'BZ SA P&amp;l (fORECAST)'!$A$1:$BR$26"}</definedName>
    <definedName name="jkhjkhjk" localSheetId="40" hidden="1">{"'BZ SA P&amp;l (fORECAST)'!$A$1:$BR$26"}</definedName>
    <definedName name="jkhjkhjk" localSheetId="41" hidden="1">{"'BZ SA P&amp;l (fORECAST)'!$A$1:$BR$26"}</definedName>
    <definedName name="jkhjkhjk" localSheetId="42" hidden="1">{"'BZ SA P&amp;l (fORECAST)'!$A$1:$BR$26"}</definedName>
    <definedName name="jkhjkhjk" localSheetId="43" hidden="1">{"'BZ SA P&amp;l (fORECAST)'!$A$1:$BR$26"}</definedName>
    <definedName name="jkhjkhjk" localSheetId="44" hidden="1">{"'BZ SA P&amp;l (fORECAST)'!$A$1:$BR$26"}</definedName>
    <definedName name="jkhjkhjk" localSheetId="7" hidden="1">{"'BZ SA P&amp;l (fORECAST)'!$A$1:$BR$26"}</definedName>
    <definedName name="jkhjkhjk" localSheetId="39" hidden="1">{"'BZ SA P&amp;l (fORECAST)'!$A$1:$BR$26"}</definedName>
    <definedName name="jkhjkhjk" hidden="1">{"'BZ SA P&amp;l (fORECAST)'!$A$1:$BR$26"}</definedName>
    <definedName name="jkm" localSheetId="45" hidden="1">{"'BZ SA P&amp;l (fORECAST)'!$A$1:$BR$26"}</definedName>
    <definedName name="jkm" localSheetId="46" hidden="1">{"'BZ SA P&amp;l (fORECAST)'!$A$1:$BR$26"}</definedName>
    <definedName name="jkm" localSheetId="47" hidden="1">{"'BZ SA P&amp;l (fORECAST)'!$A$1:$BR$26"}</definedName>
    <definedName name="jkm" localSheetId="11" hidden="1">{"'BZ SA P&amp;l (fORECAST)'!$A$1:$BR$26"}</definedName>
    <definedName name="jkm" localSheetId="10" hidden="1">{"'BZ SA P&amp;l (fORECAST)'!$A$1:$BR$26"}</definedName>
    <definedName name="jkm" localSheetId="48" hidden="1">{"'BZ SA P&amp;l (fORECAST)'!$A$1:$BR$26"}</definedName>
    <definedName name="jkm" localSheetId="38" hidden="1">{"'BZ SA P&amp;l (fORECAST)'!$A$1:$BR$26"}</definedName>
    <definedName name="jkm" localSheetId="6" hidden="1">{"'BZ SA P&amp;l (fORECAST)'!$A$1:$BR$26"}</definedName>
    <definedName name="jkm" localSheetId="40" hidden="1">{"'BZ SA P&amp;l (fORECAST)'!$A$1:$BR$26"}</definedName>
    <definedName name="jkm" localSheetId="41" hidden="1">{"'BZ SA P&amp;l (fORECAST)'!$A$1:$BR$26"}</definedName>
    <definedName name="jkm" localSheetId="42" hidden="1">{"'BZ SA P&amp;l (fORECAST)'!$A$1:$BR$26"}</definedName>
    <definedName name="jkm" localSheetId="43" hidden="1">{"'BZ SA P&amp;l (fORECAST)'!$A$1:$BR$26"}</definedName>
    <definedName name="jkm" localSheetId="44" hidden="1">{"'BZ SA P&amp;l (fORECAST)'!$A$1:$BR$26"}</definedName>
    <definedName name="jkm" localSheetId="7" hidden="1">{"'BZ SA P&amp;l (fORECAST)'!$A$1:$BR$26"}</definedName>
    <definedName name="jkm" localSheetId="39" hidden="1">{"'BZ SA P&amp;l (fORECAST)'!$A$1:$BR$26"}</definedName>
    <definedName name="jkm" hidden="1">{"'BZ SA P&amp;l (fORECAST)'!$A$1:$BR$26"}</definedName>
    <definedName name="jksksskss" localSheetId="45" hidden="1">{"'BZ SA P&amp;l (fORECAST)'!$A$1:$BR$26"}</definedName>
    <definedName name="jksksskss" localSheetId="46" hidden="1">{"'BZ SA P&amp;l (fORECAST)'!$A$1:$BR$26"}</definedName>
    <definedName name="jksksskss" localSheetId="47" hidden="1">{"'BZ SA P&amp;l (fORECAST)'!$A$1:$BR$26"}</definedName>
    <definedName name="jksksskss" localSheetId="11" hidden="1">{"'BZ SA P&amp;l (fORECAST)'!$A$1:$BR$26"}</definedName>
    <definedName name="jksksskss" localSheetId="10" hidden="1">{"'BZ SA P&amp;l (fORECAST)'!$A$1:$BR$26"}</definedName>
    <definedName name="jksksskss" localSheetId="48" hidden="1">{"'BZ SA P&amp;l (fORECAST)'!$A$1:$BR$26"}</definedName>
    <definedName name="jksksskss" localSheetId="38" hidden="1">{"'BZ SA P&amp;l (fORECAST)'!$A$1:$BR$26"}</definedName>
    <definedName name="jksksskss" localSheetId="6" hidden="1">{"'BZ SA P&amp;l (fORECAST)'!$A$1:$BR$26"}</definedName>
    <definedName name="jksksskss" localSheetId="40" hidden="1">{"'BZ SA P&amp;l (fORECAST)'!$A$1:$BR$26"}</definedName>
    <definedName name="jksksskss" localSheetId="41" hidden="1">{"'BZ SA P&amp;l (fORECAST)'!$A$1:$BR$26"}</definedName>
    <definedName name="jksksskss" localSheetId="42" hidden="1">{"'BZ SA P&amp;l (fORECAST)'!$A$1:$BR$26"}</definedName>
    <definedName name="jksksskss" localSheetId="43" hidden="1">{"'BZ SA P&amp;l (fORECAST)'!$A$1:$BR$26"}</definedName>
    <definedName name="jksksskss" localSheetId="44" hidden="1">{"'BZ SA P&amp;l (fORECAST)'!$A$1:$BR$26"}</definedName>
    <definedName name="jksksskss" localSheetId="7" hidden="1">{"'BZ SA P&amp;l (fORECAST)'!$A$1:$BR$26"}</definedName>
    <definedName name="jksksskss" localSheetId="39" hidden="1">{"'BZ SA P&amp;l (fORECAST)'!$A$1:$BR$26"}</definedName>
    <definedName name="jksksskss" hidden="1">{"'BZ SA P&amp;l (fORECAST)'!$A$1:$BR$26"}</definedName>
    <definedName name="koszty">'[2]A-4'!$B$11:$F$20</definedName>
    <definedName name="Kosztyc" localSheetId="11">#REF!</definedName>
    <definedName name="Kosztyc" localSheetId="48">#REF!</definedName>
    <definedName name="Kosztyc">#REF!</definedName>
    <definedName name="Kosztyd" localSheetId="11">#REF!</definedName>
    <definedName name="Kosztyd" localSheetId="48">#REF!</definedName>
    <definedName name="Kosztyd">#REF!</definedName>
    <definedName name="Kosztyj" localSheetId="11">#REF!</definedName>
    <definedName name="Kosztyj" localSheetId="48">#REF!</definedName>
    <definedName name="Kosztyj">#REF!</definedName>
    <definedName name="Kosztyp" localSheetId="11">#REF!</definedName>
    <definedName name="Kosztyp">#REF!</definedName>
    <definedName name="Kosztyt" localSheetId="11">#REF!</definedName>
    <definedName name="Kosztyt">#REF!</definedName>
    <definedName name="licznikk">'[2]A-4'!$A$10</definedName>
    <definedName name="licznikn">'[3]A-2'!$A$7</definedName>
    <definedName name="licznikz" localSheetId="11">#REF!</definedName>
    <definedName name="licznikz" localSheetId="48">#REF!</definedName>
    <definedName name="licznikz">#REF!</definedName>
    <definedName name="mar" localSheetId="45" hidden="1">{"'BZ SA P&amp;l (fORECAST)'!$A$1:$BR$26"}</definedName>
    <definedName name="mar" localSheetId="46" hidden="1">{"'BZ SA P&amp;l (fORECAST)'!$A$1:$BR$26"}</definedName>
    <definedName name="mar" localSheetId="47" hidden="1">{"'BZ SA P&amp;l (fORECAST)'!$A$1:$BR$26"}</definedName>
    <definedName name="mar" localSheetId="11" hidden="1">{"'BZ SA P&amp;l (fORECAST)'!$A$1:$BR$26"}</definedName>
    <definedName name="mar" localSheetId="10" hidden="1">{"'BZ SA P&amp;l (fORECAST)'!$A$1:$BR$26"}</definedName>
    <definedName name="mar" localSheetId="48" hidden="1">{"'BZ SA P&amp;l (fORECAST)'!$A$1:$BR$26"}</definedName>
    <definedName name="mar" localSheetId="38" hidden="1">{"'BZ SA P&amp;l (fORECAST)'!$A$1:$BR$26"}</definedName>
    <definedName name="mar" localSheetId="6" hidden="1">{"'BZ SA P&amp;l (fORECAST)'!$A$1:$BR$26"}</definedName>
    <definedName name="mar" localSheetId="40" hidden="1">{"'BZ SA P&amp;l (fORECAST)'!$A$1:$BR$26"}</definedName>
    <definedName name="mar" localSheetId="41" hidden="1">{"'BZ SA P&amp;l (fORECAST)'!$A$1:$BR$26"}</definedName>
    <definedName name="mar" localSheetId="42" hidden="1">{"'BZ SA P&amp;l (fORECAST)'!$A$1:$BR$26"}</definedName>
    <definedName name="mar" localSheetId="43" hidden="1">{"'BZ SA P&amp;l (fORECAST)'!$A$1:$BR$26"}</definedName>
    <definedName name="mar" localSheetId="44" hidden="1">{"'BZ SA P&amp;l (fORECAST)'!$A$1:$BR$26"}</definedName>
    <definedName name="mar" localSheetId="7" hidden="1">{"'BZ SA P&amp;l (fORECAST)'!$A$1:$BR$26"}</definedName>
    <definedName name="mar" localSheetId="39" hidden="1">{"'BZ SA P&amp;l (fORECAST)'!$A$1:$BR$26"}</definedName>
    <definedName name="mar" hidden="1">{"'BZ SA P&amp;l (fORECAST)'!$A$1:$BR$26"}</definedName>
    <definedName name="mist" localSheetId="45" hidden="1">{"'BZ SA P&amp;l (fORECAST)'!$A$1:$BR$26"}</definedName>
    <definedName name="mist" localSheetId="46" hidden="1">{"'BZ SA P&amp;l (fORECAST)'!$A$1:$BR$26"}</definedName>
    <definedName name="mist" localSheetId="47" hidden="1">{"'BZ SA P&amp;l (fORECAST)'!$A$1:$BR$26"}</definedName>
    <definedName name="mist" localSheetId="11" hidden="1">{"'BZ SA P&amp;l (fORECAST)'!$A$1:$BR$26"}</definedName>
    <definedName name="mist" localSheetId="10" hidden="1">{"'BZ SA P&amp;l (fORECAST)'!$A$1:$BR$26"}</definedName>
    <definedName name="mist" localSheetId="48" hidden="1">{"'BZ SA P&amp;l (fORECAST)'!$A$1:$BR$26"}</definedName>
    <definedName name="mist" localSheetId="38" hidden="1">{"'BZ SA P&amp;l (fORECAST)'!$A$1:$BR$26"}</definedName>
    <definedName name="mist" localSheetId="6" hidden="1">{"'BZ SA P&amp;l (fORECAST)'!$A$1:$BR$26"}</definedName>
    <definedName name="mist" localSheetId="40" hidden="1">{"'BZ SA P&amp;l (fORECAST)'!$A$1:$BR$26"}</definedName>
    <definedName name="mist" localSheetId="41" hidden="1">{"'BZ SA P&amp;l (fORECAST)'!$A$1:$BR$26"}</definedName>
    <definedName name="mist" localSheetId="42" hidden="1">{"'BZ SA P&amp;l (fORECAST)'!$A$1:$BR$26"}</definedName>
    <definedName name="mist" localSheetId="43" hidden="1">{"'BZ SA P&amp;l (fORECAST)'!$A$1:$BR$26"}</definedName>
    <definedName name="mist" localSheetId="44" hidden="1">{"'BZ SA P&amp;l (fORECAST)'!$A$1:$BR$26"}</definedName>
    <definedName name="mist" localSheetId="7" hidden="1">{"'BZ SA P&amp;l (fORECAST)'!$A$1:$BR$26"}</definedName>
    <definedName name="mist" localSheetId="39" hidden="1">{"'BZ SA P&amp;l (fORECAST)'!$A$1:$BR$26"}</definedName>
    <definedName name="mist" hidden="1">{"'BZ SA P&amp;l (fORECAST)'!$A$1:$BR$26"}</definedName>
    <definedName name="naleznosci">'[3]A-2'!$B$8:$F$33</definedName>
    <definedName name="new">[4]BILANS!$B$6</definedName>
    <definedName name="_xlnm.Print_Area" localSheetId="10">'EU CCA_obligacje'!$B$2:$E$53</definedName>
    <definedName name="POKILO" localSheetId="45" hidden="1">{"'BZ SA P&amp;l (fORECAST)'!$A$1:$BR$26"}</definedName>
    <definedName name="POKILO" localSheetId="46" hidden="1">{"'BZ SA P&amp;l (fORECAST)'!$A$1:$BR$26"}</definedName>
    <definedName name="POKILO" localSheetId="47" hidden="1">{"'BZ SA P&amp;l (fORECAST)'!$A$1:$BR$26"}</definedName>
    <definedName name="POKILO" localSheetId="11" hidden="1">{"'BZ SA P&amp;l (fORECAST)'!$A$1:$BR$26"}</definedName>
    <definedName name="POKILO" localSheetId="10" hidden="1">{"'BZ SA P&amp;l (fORECAST)'!$A$1:$BR$26"}</definedName>
    <definedName name="POKILO" localSheetId="48" hidden="1">{"'BZ SA P&amp;l (fORECAST)'!$A$1:$BR$26"}</definedName>
    <definedName name="POKILO" localSheetId="38" hidden="1">{"'BZ SA P&amp;l (fORECAST)'!$A$1:$BR$26"}</definedName>
    <definedName name="POKILO" localSheetId="6" hidden="1">{"'BZ SA P&amp;l (fORECAST)'!$A$1:$BR$26"}</definedName>
    <definedName name="POKILO" localSheetId="40" hidden="1">{"'BZ SA P&amp;l (fORECAST)'!$A$1:$BR$26"}</definedName>
    <definedName name="POKILO" localSheetId="41" hidden="1">{"'BZ SA P&amp;l (fORECAST)'!$A$1:$BR$26"}</definedName>
    <definedName name="POKILO" localSheetId="42" hidden="1">{"'BZ SA P&amp;l (fORECAST)'!$A$1:$BR$26"}</definedName>
    <definedName name="POKILO" localSheetId="43" hidden="1">{"'BZ SA P&amp;l (fORECAST)'!$A$1:$BR$26"}</definedName>
    <definedName name="POKILO" localSheetId="44" hidden="1">{"'BZ SA P&amp;l (fORECAST)'!$A$1:$BR$26"}</definedName>
    <definedName name="POKILO" localSheetId="7" hidden="1">{"'BZ SA P&amp;l (fORECAST)'!$A$1:$BR$26"}</definedName>
    <definedName name="POKILO" localSheetId="39" hidden="1">{"'BZ SA P&amp;l (fORECAST)'!$A$1:$BR$26"}</definedName>
    <definedName name="POKILO" hidden="1">{"'BZ SA P&amp;l (fORECAST)'!$A$1:$BR$26"}</definedName>
    <definedName name="PPP" localSheetId="45" hidden="1">{"'BZ SA P&amp;l (fORECAST)'!$A$1:$BR$26"}</definedName>
    <definedName name="PPP" localSheetId="46" hidden="1">{"'BZ SA P&amp;l (fORECAST)'!$A$1:$BR$26"}</definedName>
    <definedName name="PPP" localSheetId="47" hidden="1">{"'BZ SA P&amp;l (fORECAST)'!$A$1:$BR$26"}</definedName>
    <definedName name="PPP" localSheetId="11" hidden="1">{"'BZ SA P&amp;l (fORECAST)'!$A$1:$BR$26"}</definedName>
    <definedName name="PPP" localSheetId="10" hidden="1">{"'BZ SA P&amp;l (fORECAST)'!$A$1:$BR$26"}</definedName>
    <definedName name="PPP" localSheetId="48" hidden="1">{"'BZ SA P&amp;l (fORECAST)'!$A$1:$BR$26"}</definedName>
    <definedName name="PPP" localSheetId="38" hidden="1">{"'BZ SA P&amp;l (fORECAST)'!$A$1:$BR$26"}</definedName>
    <definedName name="PPP" localSheetId="6" hidden="1">{"'BZ SA P&amp;l (fORECAST)'!$A$1:$BR$26"}</definedName>
    <definedName name="PPP" localSheetId="40" hidden="1">{"'BZ SA P&amp;l (fORECAST)'!$A$1:$BR$26"}</definedName>
    <definedName name="PPP" localSheetId="41" hidden="1">{"'BZ SA P&amp;l (fORECAST)'!$A$1:$BR$26"}</definedName>
    <definedName name="PPP" localSheetId="42" hidden="1">{"'BZ SA P&amp;l (fORECAST)'!$A$1:$BR$26"}</definedName>
    <definedName name="PPP" localSheetId="43" hidden="1">{"'BZ SA P&amp;l (fORECAST)'!$A$1:$BR$26"}</definedName>
    <definedName name="PPP" localSheetId="44" hidden="1">{"'BZ SA P&amp;l (fORECAST)'!$A$1:$BR$26"}</definedName>
    <definedName name="PPP" localSheetId="7" hidden="1">{"'BZ SA P&amp;l (fORECAST)'!$A$1:$BR$26"}</definedName>
    <definedName name="PPP" localSheetId="39" hidden="1">{"'BZ SA P&amp;l (fORECAST)'!$A$1:$BR$26"}</definedName>
    <definedName name="PPP" hidden="1">{"'BZ SA P&amp;l (fORECAST)'!$A$1:$BR$26"}</definedName>
    <definedName name="Przychodyc" localSheetId="11">#REF!</definedName>
    <definedName name="Przychodyc">#REF!</definedName>
    <definedName name="Przychodyd" localSheetId="11">#REF!</definedName>
    <definedName name="Przychodyd">#REF!</definedName>
    <definedName name="Przychodyj" localSheetId="11">#REF!</definedName>
    <definedName name="Przychodyj">#REF!</definedName>
    <definedName name="Przychodyp" localSheetId="11">#REF!</definedName>
    <definedName name="Przychodyp">#REF!</definedName>
    <definedName name="Przychodyt" localSheetId="11">#REF!</definedName>
    <definedName name="Przychodyt">#REF!</definedName>
    <definedName name="sprz" localSheetId="45" hidden="1">{"'BZ SA P&amp;l (fORECAST)'!$A$1:$BR$26"}</definedName>
    <definedName name="sprz" localSheetId="46" hidden="1">{"'BZ SA P&amp;l (fORECAST)'!$A$1:$BR$26"}</definedName>
    <definedName name="sprz" localSheetId="47" hidden="1">{"'BZ SA P&amp;l (fORECAST)'!$A$1:$BR$26"}</definedName>
    <definedName name="sprz" localSheetId="11" hidden="1">{"'BZ SA P&amp;l (fORECAST)'!$A$1:$BR$26"}</definedName>
    <definedName name="sprz" localSheetId="10" hidden="1">{"'BZ SA P&amp;l (fORECAST)'!$A$1:$BR$26"}</definedName>
    <definedName name="sprz" localSheetId="48" hidden="1">{"'BZ SA P&amp;l (fORECAST)'!$A$1:$BR$26"}</definedName>
    <definedName name="sprz" localSheetId="38" hidden="1">{"'BZ SA P&amp;l (fORECAST)'!$A$1:$BR$26"}</definedName>
    <definedName name="sprz" localSheetId="6" hidden="1">{"'BZ SA P&amp;l (fORECAST)'!$A$1:$BR$26"}</definedName>
    <definedName name="sprz" localSheetId="40" hidden="1">{"'BZ SA P&amp;l (fORECAST)'!$A$1:$BR$26"}</definedName>
    <definedName name="sprz" localSheetId="41" hidden="1">{"'BZ SA P&amp;l (fORECAST)'!$A$1:$BR$26"}</definedName>
    <definedName name="sprz" localSheetId="42" hidden="1">{"'BZ SA P&amp;l (fORECAST)'!$A$1:$BR$26"}</definedName>
    <definedName name="sprz" localSheetId="43" hidden="1">{"'BZ SA P&amp;l (fORECAST)'!$A$1:$BR$26"}</definedName>
    <definedName name="sprz" localSheetId="44" hidden="1">{"'BZ SA P&amp;l (fORECAST)'!$A$1:$BR$26"}</definedName>
    <definedName name="sprz" localSheetId="7" hidden="1">{"'BZ SA P&amp;l (fORECAST)'!$A$1:$BR$26"}</definedName>
    <definedName name="sprz" localSheetId="39" hidden="1">{"'BZ SA P&amp;l (fORECAST)'!$A$1:$BR$26"}</definedName>
    <definedName name="sprz" hidden="1">{"'BZ SA P&amp;l (fORECAST)'!$A$1:$BR$26"}</definedName>
    <definedName name="sy" localSheetId="45" hidden="1">{"'BZ SA P&amp;l (fORECAST)'!$A$1:$BR$26"}</definedName>
    <definedName name="sy" localSheetId="46" hidden="1">{"'BZ SA P&amp;l (fORECAST)'!$A$1:$BR$26"}</definedName>
    <definedName name="sy" localSheetId="47" hidden="1">{"'BZ SA P&amp;l (fORECAST)'!$A$1:$BR$26"}</definedName>
    <definedName name="sy" localSheetId="11" hidden="1">{"'BZ SA P&amp;l (fORECAST)'!$A$1:$BR$26"}</definedName>
    <definedName name="sy" localSheetId="10" hidden="1">{"'BZ SA P&amp;l (fORECAST)'!$A$1:$BR$26"}</definedName>
    <definedName name="sy" localSheetId="48" hidden="1">{"'BZ SA P&amp;l (fORECAST)'!$A$1:$BR$26"}</definedName>
    <definedName name="sy" localSheetId="38" hidden="1">{"'BZ SA P&amp;l (fORECAST)'!$A$1:$BR$26"}</definedName>
    <definedName name="sy" localSheetId="6" hidden="1">{"'BZ SA P&amp;l (fORECAST)'!$A$1:$BR$26"}</definedName>
    <definedName name="sy" localSheetId="40" hidden="1">{"'BZ SA P&amp;l (fORECAST)'!$A$1:$BR$26"}</definedName>
    <definedName name="sy" localSheetId="41" hidden="1">{"'BZ SA P&amp;l (fORECAST)'!$A$1:$BR$26"}</definedName>
    <definedName name="sy" localSheetId="42" hidden="1">{"'BZ SA P&amp;l (fORECAST)'!$A$1:$BR$26"}</definedName>
    <definedName name="sy" localSheetId="43" hidden="1">{"'BZ SA P&amp;l (fORECAST)'!$A$1:$BR$26"}</definedName>
    <definedName name="sy" localSheetId="44" hidden="1">{"'BZ SA P&amp;l (fORECAST)'!$A$1:$BR$26"}</definedName>
    <definedName name="sy" localSheetId="7" hidden="1">{"'BZ SA P&amp;l (fORECAST)'!$A$1:$BR$26"}</definedName>
    <definedName name="sy" localSheetId="39" hidden="1">{"'BZ SA P&amp;l (fORECAST)'!$A$1:$BR$26"}</definedName>
    <definedName name="sy" hidden="1">{"'BZ SA P&amp;l (fORECAST)'!$A$1:$BR$26"}</definedName>
    <definedName name="sys" localSheetId="45" hidden="1">{"'BZ SA P&amp;l (fORECAST)'!$A$1:$BR$26"}</definedName>
    <definedName name="sys" localSheetId="46" hidden="1">{"'BZ SA P&amp;l (fORECAST)'!$A$1:$BR$26"}</definedName>
    <definedName name="sys" localSheetId="47" hidden="1">{"'BZ SA P&amp;l (fORECAST)'!$A$1:$BR$26"}</definedName>
    <definedName name="sys" localSheetId="11" hidden="1">{"'BZ SA P&amp;l (fORECAST)'!$A$1:$BR$26"}</definedName>
    <definedName name="sys" localSheetId="10" hidden="1">{"'BZ SA P&amp;l (fORECAST)'!$A$1:$BR$26"}</definedName>
    <definedName name="sys" localSheetId="48" hidden="1">{"'BZ SA P&amp;l (fORECAST)'!$A$1:$BR$26"}</definedName>
    <definedName name="sys" localSheetId="38" hidden="1">{"'BZ SA P&amp;l (fORECAST)'!$A$1:$BR$26"}</definedName>
    <definedName name="sys" localSheetId="6" hidden="1">{"'BZ SA P&amp;l (fORECAST)'!$A$1:$BR$26"}</definedName>
    <definedName name="sys" localSheetId="40" hidden="1">{"'BZ SA P&amp;l (fORECAST)'!$A$1:$BR$26"}</definedName>
    <definedName name="sys" localSheetId="41" hidden="1">{"'BZ SA P&amp;l (fORECAST)'!$A$1:$BR$26"}</definedName>
    <definedName name="sys" localSheetId="42" hidden="1">{"'BZ SA P&amp;l (fORECAST)'!$A$1:$BR$26"}</definedName>
    <definedName name="sys" localSheetId="43" hidden="1">{"'BZ SA P&amp;l (fORECAST)'!$A$1:$BR$26"}</definedName>
    <definedName name="sys" localSheetId="44" hidden="1">{"'BZ SA P&amp;l (fORECAST)'!$A$1:$BR$26"}</definedName>
    <definedName name="sys" localSheetId="7" hidden="1">{"'BZ SA P&amp;l (fORECAST)'!$A$1:$BR$26"}</definedName>
    <definedName name="sys" localSheetId="39" hidden="1">{"'BZ SA P&amp;l (fORECAST)'!$A$1:$BR$26"}</definedName>
    <definedName name="sys" hidden="1">{"'BZ SA P&amp;l (fORECAST)'!$A$1:$BR$26"}</definedName>
    <definedName name="udz_m" localSheetId="45" hidden="1">{"'BZ SA P&amp;l (fORECAST)'!$A$1:$BR$26"}</definedName>
    <definedName name="udz_m" localSheetId="46" hidden="1">{"'BZ SA P&amp;l (fORECAST)'!$A$1:$BR$26"}</definedName>
    <definedName name="udz_m" localSheetId="47" hidden="1">{"'BZ SA P&amp;l (fORECAST)'!$A$1:$BR$26"}</definedName>
    <definedName name="udz_m" localSheetId="11" hidden="1">{"'BZ SA P&amp;l (fORECAST)'!$A$1:$BR$26"}</definedName>
    <definedName name="udz_m" localSheetId="10" hidden="1">{"'BZ SA P&amp;l (fORECAST)'!$A$1:$BR$26"}</definedName>
    <definedName name="udz_m" localSheetId="48" hidden="1">{"'BZ SA P&amp;l (fORECAST)'!$A$1:$BR$26"}</definedName>
    <definedName name="udz_m" localSheetId="38" hidden="1">{"'BZ SA P&amp;l (fORECAST)'!$A$1:$BR$26"}</definedName>
    <definedName name="udz_m" localSheetId="6" hidden="1">{"'BZ SA P&amp;l (fORECAST)'!$A$1:$BR$26"}</definedName>
    <definedName name="udz_m" localSheetId="40" hidden="1">{"'BZ SA P&amp;l (fORECAST)'!$A$1:$BR$26"}</definedName>
    <definedName name="udz_m" localSheetId="41" hidden="1">{"'BZ SA P&amp;l (fORECAST)'!$A$1:$BR$26"}</definedName>
    <definedName name="udz_m" localSheetId="42" hidden="1">{"'BZ SA P&amp;l (fORECAST)'!$A$1:$BR$26"}</definedName>
    <definedName name="udz_m" localSheetId="43" hidden="1">{"'BZ SA P&amp;l (fORECAST)'!$A$1:$BR$26"}</definedName>
    <definedName name="udz_m" localSheetId="44" hidden="1">{"'BZ SA P&amp;l (fORECAST)'!$A$1:$BR$26"}</definedName>
    <definedName name="udz_m" localSheetId="7" hidden="1">{"'BZ SA P&amp;l (fORECAST)'!$A$1:$BR$26"}</definedName>
    <definedName name="udz_m" localSheetId="39" hidden="1">{"'BZ SA P&amp;l (fORECAST)'!$A$1:$BR$26"}</definedName>
    <definedName name="udz_m" hidden="1">{"'BZ SA P&amp;l (fORECAST)'!$A$1:$BR$26"}</definedName>
    <definedName name="Uwagi_i_wyjaśnienia_do_tabeli_Scenariusze___parametry" localSheetId="11">#REF!</definedName>
    <definedName name="Uwagi_i_wyjaśnienia_do_tabeli_Scenariusze___parametry">#REF!</definedName>
    <definedName name="wrn.Bilans._.płatniczy._.1989._.1996." localSheetId="45" hidden="1">{"Bilans płatniczy narastająco",#N/A,TRUE,"Bilans płatniczy narastająco"}</definedName>
    <definedName name="wrn.Bilans._.płatniczy._.1989._.1996." localSheetId="46" hidden="1">{"Bilans płatniczy narastająco",#N/A,TRUE,"Bilans płatniczy narastająco"}</definedName>
    <definedName name="wrn.Bilans._.płatniczy._.1989._.1996." localSheetId="47" hidden="1">{"Bilans płatniczy narastająco",#N/A,TRUE,"Bilans płatniczy narastająco"}</definedName>
    <definedName name="wrn.Bilans._.płatniczy._.1989._.1996." localSheetId="11" hidden="1">{"Bilans płatniczy narastająco",#N/A,TRUE,"Bilans płatniczy narastająco"}</definedName>
    <definedName name="wrn.Bilans._.płatniczy._.1989._.1996." localSheetId="10" hidden="1">{"Bilans płatniczy narastająco",#N/A,TRUE,"Bilans płatniczy narastająco"}</definedName>
    <definedName name="wrn.Bilans._.płatniczy._.1989._.1996." localSheetId="48" hidden="1">{"Bilans płatniczy narastająco",#N/A,TRUE,"Bilans płatniczy narastająco"}</definedName>
    <definedName name="wrn.Bilans._.płatniczy._.1989._.1996." localSheetId="38" hidden="1">{"Bilans płatniczy narastająco",#N/A,TRUE,"Bilans płatniczy narastająco"}</definedName>
    <definedName name="wrn.Bilans._.płatniczy._.1989._.1996." localSheetId="6" hidden="1">{"Bilans płatniczy narastająco",#N/A,TRUE,"Bilans płatniczy narastająco"}</definedName>
    <definedName name="wrn.Bilans._.płatniczy._.1989._.1996." localSheetId="40" hidden="1">{"Bilans płatniczy narastająco",#N/A,TRUE,"Bilans płatniczy narastająco"}</definedName>
    <definedName name="wrn.Bilans._.płatniczy._.1989._.1996." localSheetId="41" hidden="1">{"Bilans płatniczy narastająco",#N/A,TRUE,"Bilans płatniczy narastająco"}</definedName>
    <definedName name="wrn.Bilans._.płatniczy._.1989._.1996." localSheetId="42" hidden="1">{"Bilans płatniczy narastająco",#N/A,TRUE,"Bilans płatniczy narastająco"}</definedName>
    <definedName name="wrn.Bilans._.płatniczy._.1989._.1996." localSheetId="43" hidden="1">{"Bilans płatniczy narastająco",#N/A,TRUE,"Bilans płatniczy narastająco"}</definedName>
    <definedName name="wrn.Bilans._.płatniczy._.1989._.1996." localSheetId="44" hidden="1">{"Bilans płatniczy narastająco",#N/A,TRUE,"Bilans płatniczy narastająco"}</definedName>
    <definedName name="wrn.Bilans._.płatniczy._.1989._.1996." localSheetId="7" hidden="1">{"Bilans płatniczy narastająco",#N/A,TRUE,"Bilans płatniczy narastająco"}</definedName>
    <definedName name="wrn.Bilans._.płatniczy._.1989._.1996." localSheetId="39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1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1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3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localSheetId="45" hidden="1">{"Bilans płatniczy narastająco",#N/A,TRUE,"Bilans płatniczy narastająco"}</definedName>
    <definedName name="Wykres4" localSheetId="46" hidden="1">{"Bilans płatniczy narastająco",#N/A,TRUE,"Bilans płatniczy narastająco"}</definedName>
    <definedName name="Wykres4" localSheetId="47" hidden="1">{"Bilans płatniczy narastająco",#N/A,TRUE,"Bilans płatniczy narastająco"}</definedName>
    <definedName name="Wykres4" localSheetId="11" hidden="1">{"Bilans płatniczy narastająco",#N/A,TRUE,"Bilans płatniczy narastająco"}</definedName>
    <definedName name="Wykres4" localSheetId="10" hidden="1">{"Bilans płatniczy narastająco",#N/A,TRUE,"Bilans płatniczy narastająco"}</definedName>
    <definedName name="Wykres4" localSheetId="48" hidden="1">{"Bilans płatniczy narastająco",#N/A,TRUE,"Bilans płatniczy narastająco"}</definedName>
    <definedName name="Wykres4" localSheetId="38" hidden="1">{"Bilans płatniczy narastająco",#N/A,TRUE,"Bilans płatniczy narastająco"}</definedName>
    <definedName name="Wykres4" localSheetId="6" hidden="1">{"Bilans płatniczy narastająco",#N/A,TRUE,"Bilans płatniczy narastająco"}</definedName>
    <definedName name="Wykres4" localSheetId="40" hidden="1">{"Bilans płatniczy narastająco",#N/A,TRUE,"Bilans płatniczy narastająco"}</definedName>
    <definedName name="Wykres4" localSheetId="41" hidden="1">{"Bilans płatniczy narastająco",#N/A,TRUE,"Bilans płatniczy narastająco"}</definedName>
    <definedName name="Wykres4" localSheetId="42" hidden="1">{"Bilans płatniczy narastająco",#N/A,TRUE,"Bilans płatniczy narastająco"}</definedName>
    <definedName name="Wykres4" localSheetId="43" hidden="1">{"Bilans płatniczy narastająco",#N/A,TRUE,"Bilans płatniczy narastająco"}</definedName>
    <definedName name="Wykres4" localSheetId="44" hidden="1">{"Bilans płatniczy narastająco",#N/A,TRUE,"Bilans płatniczy narastająco"}</definedName>
    <definedName name="Wykres4" localSheetId="7" hidden="1">{"Bilans płatniczy narastająco",#N/A,TRUE,"Bilans płatniczy narastająco"}</definedName>
    <definedName name="Wykres4" localSheetId="39" hidden="1">{"Bilans płatniczy narastająco",#N/A,TRUE,"Bilans płatniczy narastająco"}</definedName>
    <definedName name="Wykres4" hidden="1">{"Bilans płatniczy narastająco",#N/A,TRUE,"Bilans płatniczy narastająco"}</definedName>
    <definedName name="xc3i" localSheetId="11">#REF!</definedName>
    <definedName name="xc3i" localSheetId="48">#REF!</definedName>
    <definedName name="xc3i">#REF!</definedName>
    <definedName name="xc3l" localSheetId="11">#REF!</definedName>
    <definedName name="xc3l" localSheetId="48">#REF!</definedName>
    <definedName name="xc3l">#REF!</definedName>
    <definedName name="xc3r" localSheetId="11">#REF!</definedName>
    <definedName name="xc3r" localSheetId="48">#REF!</definedName>
    <definedName name="xc3r">#REF!</definedName>
    <definedName name="xc4a" localSheetId="11">#REF!</definedName>
    <definedName name="xc4a">#REF!</definedName>
    <definedName name="xc4m" localSheetId="11">#REF!</definedName>
    <definedName name="xc4m">#REF!</definedName>
    <definedName name="xc4r" localSheetId="11">#REF!</definedName>
    <definedName name="xc4r">#REF!</definedName>
    <definedName name="xc4t" localSheetId="11">#REF!</definedName>
    <definedName name="xc4t">#REF!</definedName>
    <definedName name="xc4w" localSheetId="11">#REF!</definedName>
    <definedName name="xc4w">#REF!</definedName>
    <definedName name="xc5b" localSheetId="11">#REF!</definedName>
    <definedName name="xc5b">#REF!</definedName>
    <definedName name="xc6a" localSheetId="11">#REF!</definedName>
    <definedName name="xc6a">#REF!</definedName>
    <definedName name="xc7001i" localSheetId="11">#REF!</definedName>
    <definedName name="xc7001i">#REF!</definedName>
    <definedName name="xc7001k" localSheetId="11">#REF!</definedName>
    <definedName name="xc7001k">#REF!</definedName>
    <definedName name="xc7001r" localSheetId="11">#REF!</definedName>
    <definedName name="xc7001r">#REF!</definedName>
    <definedName name="xc7002r" localSheetId="11">#REF!</definedName>
    <definedName name="xc7002r">#REF!</definedName>
    <definedName name="xc760p" localSheetId="11">#REF!</definedName>
    <definedName name="xc760p">#REF!</definedName>
    <definedName name="xc7a" localSheetId="11">#REF!</definedName>
    <definedName name="xc7a">#REF!</definedName>
    <definedName name="xc8002r" localSheetId="11">#REF!</definedName>
    <definedName name="xc8002r">#REF!</definedName>
    <definedName name="xc83i" localSheetId="11">#REF!</definedName>
    <definedName name="xc83i">#REF!</definedName>
    <definedName name="xc86p" localSheetId="11">#REF!</definedName>
    <definedName name="xc86p">#REF!</definedName>
    <definedName name="xcc" localSheetId="11">#REF!</definedName>
    <definedName name="xcc">#REF!</definedName>
    <definedName name="xckz" localSheetId="11">#REF!</definedName>
    <definedName name="xckz">#REF!</definedName>
    <definedName name="xcna" localSheetId="11">#REF!</definedName>
    <definedName name="xcna">#REF!</definedName>
    <definedName name="xcnb" localSheetId="11">#REF!</definedName>
    <definedName name="xcnb">#REF!</definedName>
    <definedName name="xcnn" localSheetId="11">#REF!</definedName>
    <definedName name="xcnn">#REF!</definedName>
    <definedName name="xcno" localSheetId="11">#REF!</definedName>
    <definedName name="xcno">#REF!</definedName>
    <definedName name="xcnon" localSheetId="11">#REF!</definedName>
    <definedName name="xcnon">#REF!</definedName>
    <definedName name="xcnoz" localSheetId="11">#REF!</definedName>
    <definedName name="xcnoz">#REF!</definedName>
    <definedName name="xcnt" localSheetId="11">#REF!</definedName>
    <definedName name="xcnt">#REF!</definedName>
    <definedName name="xco" localSheetId="11">#REF!</definedName>
    <definedName name="xco">#REF!</definedName>
    <definedName name="xcp" localSheetId="11">#REF!</definedName>
    <definedName name="xcp">#REF!</definedName>
    <definedName name="xcph" localSheetId="11">#REF!</definedName>
    <definedName name="xcph">#REF!</definedName>
    <definedName name="xcphi" localSheetId="11">#REF!</definedName>
    <definedName name="xcphi">#REF!</definedName>
    <definedName name="xcpho" localSheetId="11">#REF!</definedName>
    <definedName name="xcpho">#REF!</definedName>
    <definedName name="xcphp" localSheetId="11">#REF!</definedName>
    <definedName name="xcphp">#REF!</definedName>
    <definedName name="xcr" localSheetId="11">#REF!</definedName>
    <definedName name="xcr">#REF!</definedName>
    <definedName name="xcrc" localSheetId="11">#REF!</definedName>
    <definedName name="xcrc">#REF!</definedName>
    <definedName name="xcrp" localSheetId="11">#REF!</definedName>
    <definedName name="xcrp">#REF!</definedName>
    <definedName name="xcrs" localSheetId="11">#REF!</definedName>
    <definedName name="xcrs">#REF!</definedName>
    <definedName name="xcrw" localSheetId="11">#REF!</definedName>
    <definedName name="xcrw">#REF!</definedName>
    <definedName name="xd3i" localSheetId="11">#REF!</definedName>
    <definedName name="xd3i">#REF!</definedName>
    <definedName name="xd3l" localSheetId="11">#REF!</definedName>
    <definedName name="xd3l">#REF!</definedName>
    <definedName name="xd3r" localSheetId="11">#REF!</definedName>
    <definedName name="xd3r">#REF!</definedName>
    <definedName name="xd4a" localSheetId="11">#REF!</definedName>
    <definedName name="xd4a">#REF!</definedName>
    <definedName name="xd4m" localSheetId="11">#REF!</definedName>
    <definedName name="xd4m">#REF!</definedName>
    <definedName name="xd4r" localSheetId="11">#REF!</definedName>
    <definedName name="xd4r">#REF!</definedName>
    <definedName name="xd4t" localSheetId="11">#REF!</definedName>
    <definedName name="xd4t">#REF!</definedName>
    <definedName name="xd4w" localSheetId="11">#REF!</definedName>
    <definedName name="xd4w">#REF!</definedName>
    <definedName name="xd5b" localSheetId="11">#REF!</definedName>
    <definedName name="xd5b">#REF!</definedName>
    <definedName name="xd6a" localSheetId="11">#REF!</definedName>
    <definedName name="xd6a">#REF!</definedName>
    <definedName name="xd7001i" localSheetId="11">#REF!</definedName>
    <definedName name="xd7001i">#REF!</definedName>
    <definedName name="xd7001k" localSheetId="11">#REF!</definedName>
    <definedName name="xd7001k">#REF!</definedName>
    <definedName name="xd7001r" localSheetId="11">#REF!</definedName>
    <definedName name="xd7001r">#REF!</definedName>
    <definedName name="xd7002r" localSheetId="11">#REF!</definedName>
    <definedName name="xd7002r">#REF!</definedName>
    <definedName name="xd760p" localSheetId="11">#REF!</definedName>
    <definedName name="xd760p">#REF!</definedName>
    <definedName name="xd7a" localSheetId="11">#REF!</definedName>
    <definedName name="xd7a">#REF!</definedName>
    <definedName name="xd8002r" localSheetId="11">#REF!</definedName>
    <definedName name="xd8002r">#REF!</definedName>
    <definedName name="xd83i" localSheetId="11">#REF!</definedName>
    <definedName name="xd83i">#REF!</definedName>
    <definedName name="xd86p" localSheetId="11">#REF!</definedName>
    <definedName name="xd86p">#REF!</definedName>
    <definedName name="xdc" localSheetId="11">#REF!</definedName>
    <definedName name="xdc">#REF!</definedName>
    <definedName name="xdkz" localSheetId="11">#REF!</definedName>
    <definedName name="xdkz">#REF!</definedName>
    <definedName name="xdna" localSheetId="11">#REF!</definedName>
    <definedName name="xdna">#REF!</definedName>
    <definedName name="xdnb" localSheetId="11">#REF!</definedName>
    <definedName name="xdnb">#REF!</definedName>
    <definedName name="xdnn" localSheetId="11">#REF!</definedName>
    <definedName name="xdnn">#REF!</definedName>
    <definedName name="xdno" localSheetId="11">#REF!</definedName>
    <definedName name="xdno">#REF!</definedName>
    <definedName name="xdnon" localSheetId="11">#REF!</definedName>
    <definedName name="xdnon">#REF!</definedName>
    <definedName name="xdnoz" localSheetId="11">#REF!</definedName>
    <definedName name="xdnoz">#REF!</definedName>
    <definedName name="xdnt" localSheetId="11">#REF!</definedName>
    <definedName name="xdnt">#REF!</definedName>
    <definedName name="xdo" localSheetId="11">#REF!</definedName>
    <definedName name="xdo">#REF!</definedName>
    <definedName name="xdp" localSheetId="11">#REF!</definedName>
    <definedName name="xdp">#REF!</definedName>
    <definedName name="xdph" localSheetId="11">#REF!</definedName>
    <definedName name="xdph">#REF!</definedName>
    <definedName name="xdphi" localSheetId="11">#REF!</definedName>
    <definedName name="xdphi">#REF!</definedName>
    <definedName name="xdpho" localSheetId="11">#REF!</definedName>
    <definedName name="xdpho">#REF!</definedName>
    <definedName name="xdphp" localSheetId="11">#REF!</definedName>
    <definedName name="xdphp">#REF!</definedName>
    <definedName name="xdr" localSheetId="11">#REF!</definedName>
    <definedName name="xdr">#REF!</definedName>
    <definedName name="xdrc" localSheetId="11">#REF!</definedName>
    <definedName name="xdrc">#REF!</definedName>
    <definedName name="xdrp" localSheetId="11">#REF!</definedName>
    <definedName name="xdrp">#REF!</definedName>
    <definedName name="xdrs" localSheetId="11">#REF!</definedName>
    <definedName name="xdrs">#REF!</definedName>
    <definedName name="xdrw" localSheetId="11">#REF!</definedName>
    <definedName name="xdrw">#REF!</definedName>
    <definedName name="xj3i" localSheetId="11">#REF!</definedName>
    <definedName name="xj3i">#REF!</definedName>
    <definedName name="xj3l" localSheetId="11">#REF!</definedName>
    <definedName name="xj3l">#REF!</definedName>
    <definedName name="xj3r" localSheetId="11">#REF!</definedName>
    <definedName name="xj3r">#REF!</definedName>
    <definedName name="xj4a" localSheetId="11">#REF!</definedName>
    <definedName name="xj4a">#REF!</definedName>
    <definedName name="xj4m" localSheetId="11">#REF!</definedName>
    <definedName name="xj4m">#REF!</definedName>
    <definedName name="xj4r" localSheetId="11">#REF!</definedName>
    <definedName name="xj4r">#REF!</definedName>
    <definedName name="xj4t" localSheetId="11">#REF!</definedName>
    <definedName name="xj4t">#REF!</definedName>
    <definedName name="xj4w" localSheetId="11">#REF!</definedName>
    <definedName name="xj4w">#REF!</definedName>
    <definedName name="xj5b" localSheetId="11">#REF!</definedName>
    <definedName name="xj5b">#REF!</definedName>
    <definedName name="xj6a" localSheetId="11">#REF!</definedName>
    <definedName name="xj6a">#REF!</definedName>
    <definedName name="xj7001i" localSheetId="11">#REF!</definedName>
    <definedName name="xj7001i">#REF!</definedName>
    <definedName name="xj7001k" localSheetId="11">#REF!</definedName>
    <definedName name="xj7001k">#REF!</definedName>
    <definedName name="xj7001r" localSheetId="11">#REF!</definedName>
    <definedName name="xj7001r">#REF!</definedName>
    <definedName name="xj7002r" localSheetId="11">#REF!</definedName>
    <definedName name="xj7002r">#REF!</definedName>
    <definedName name="xj760p" localSheetId="11">#REF!</definedName>
    <definedName name="xj760p">#REF!</definedName>
    <definedName name="xj7a" localSheetId="11">#REF!</definedName>
    <definedName name="xj7a">#REF!</definedName>
    <definedName name="xj8002r" localSheetId="11">#REF!</definedName>
    <definedName name="xj8002r">#REF!</definedName>
    <definedName name="xj83i" localSheetId="11">#REF!</definedName>
    <definedName name="xj83i">#REF!</definedName>
    <definedName name="xj86p" localSheetId="11">#REF!</definedName>
    <definedName name="xj86p">#REF!</definedName>
    <definedName name="xjc" localSheetId="11">#REF!</definedName>
    <definedName name="xjc">#REF!</definedName>
    <definedName name="xjkz" localSheetId="11">#REF!</definedName>
    <definedName name="xjkz">#REF!</definedName>
    <definedName name="xjna" localSheetId="11">#REF!</definedName>
    <definedName name="xjna">#REF!</definedName>
    <definedName name="xjnb" localSheetId="11">#REF!</definedName>
    <definedName name="xjnb">#REF!</definedName>
    <definedName name="xjnn" localSheetId="11">#REF!</definedName>
    <definedName name="xjnn">#REF!</definedName>
    <definedName name="xjno" localSheetId="11">#REF!</definedName>
    <definedName name="xjno">#REF!</definedName>
    <definedName name="xjnon" localSheetId="11">#REF!</definedName>
    <definedName name="xjnon">#REF!</definedName>
    <definedName name="xjnoz" localSheetId="11">#REF!</definedName>
    <definedName name="xjnoz">#REF!</definedName>
    <definedName name="xjnt" localSheetId="11">#REF!</definedName>
    <definedName name="xjnt">#REF!</definedName>
    <definedName name="xjo" localSheetId="11">#REF!</definedName>
    <definedName name="xjo">#REF!</definedName>
    <definedName name="xjp" localSheetId="11">#REF!</definedName>
    <definedName name="xjp">#REF!</definedName>
    <definedName name="xjph" localSheetId="11">#REF!</definedName>
    <definedName name="xjph">#REF!</definedName>
    <definedName name="xjphi" localSheetId="11">#REF!</definedName>
    <definedName name="xjphi">#REF!</definedName>
    <definedName name="xjpho" localSheetId="11">#REF!</definedName>
    <definedName name="xjpho">#REF!</definedName>
    <definedName name="xjphp" localSheetId="11">#REF!</definedName>
    <definedName name="xjphp">#REF!</definedName>
    <definedName name="xjr" localSheetId="11">#REF!</definedName>
    <definedName name="xjr">#REF!</definedName>
    <definedName name="xjrc" localSheetId="11">#REF!</definedName>
    <definedName name="xjrc">#REF!</definedName>
    <definedName name="xjrp" localSheetId="11">#REF!</definedName>
    <definedName name="xjrp">#REF!</definedName>
    <definedName name="xjrs" localSheetId="11">#REF!</definedName>
    <definedName name="xjrs">#REF!</definedName>
    <definedName name="xjrw" localSheetId="11">#REF!</definedName>
    <definedName name="xjrw">#REF!</definedName>
    <definedName name="xjz3" localSheetId="11">#REF!</definedName>
    <definedName name="xjz3">#REF!</definedName>
    <definedName name="xp3i" localSheetId="11">#REF!</definedName>
    <definedName name="xp3i">#REF!</definedName>
    <definedName name="xp3l" localSheetId="11">#REF!</definedName>
    <definedName name="xp3l">#REF!</definedName>
    <definedName name="xp3r" localSheetId="11">#REF!</definedName>
    <definedName name="xp3r">#REF!</definedName>
    <definedName name="xp4a" localSheetId="11">#REF!</definedName>
    <definedName name="xp4a">#REF!</definedName>
    <definedName name="xp4m" localSheetId="11">#REF!</definedName>
    <definedName name="xp4m">#REF!</definedName>
    <definedName name="xp4r" localSheetId="11">#REF!</definedName>
    <definedName name="xp4r">#REF!</definedName>
    <definedName name="xp4t" localSheetId="11">#REF!</definedName>
    <definedName name="xp4t">#REF!</definedName>
    <definedName name="xp4w" localSheetId="11">#REF!</definedName>
    <definedName name="xp4w">#REF!</definedName>
    <definedName name="xp5b" localSheetId="11">#REF!</definedName>
    <definedName name="xp5b">#REF!</definedName>
    <definedName name="xp6a" localSheetId="11">#REF!</definedName>
    <definedName name="xp6a">#REF!</definedName>
    <definedName name="xp7001i" localSheetId="11">#REF!</definedName>
    <definedName name="xp7001i">#REF!</definedName>
    <definedName name="xp7001k" localSheetId="11">#REF!</definedName>
    <definedName name="xp7001k">#REF!</definedName>
    <definedName name="xp7001r" localSheetId="11">#REF!</definedName>
    <definedName name="xp7001r">#REF!</definedName>
    <definedName name="xp7002r" localSheetId="11">#REF!</definedName>
    <definedName name="xp7002r">#REF!</definedName>
    <definedName name="xp760p" localSheetId="11">#REF!</definedName>
    <definedName name="xp760p">#REF!</definedName>
    <definedName name="xp7a" localSheetId="11">#REF!</definedName>
    <definedName name="xp7a">#REF!</definedName>
    <definedName name="xp8002r" localSheetId="11">#REF!</definedName>
    <definedName name="xp8002r">#REF!</definedName>
    <definedName name="xp83i" localSheetId="11">#REF!</definedName>
    <definedName name="xp83i">#REF!</definedName>
    <definedName name="xp86p" localSheetId="11">#REF!</definedName>
    <definedName name="xp86p">#REF!</definedName>
    <definedName name="xpc" localSheetId="11">#REF!</definedName>
    <definedName name="xpc">#REF!</definedName>
    <definedName name="xpkz" localSheetId="11">#REF!</definedName>
    <definedName name="xpkz">#REF!</definedName>
    <definedName name="xpna" localSheetId="11">#REF!</definedName>
    <definedName name="xpna">#REF!</definedName>
    <definedName name="xpnb" localSheetId="11">#REF!</definedName>
    <definedName name="xpnb">#REF!</definedName>
    <definedName name="xpnn" localSheetId="11">#REF!</definedName>
    <definedName name="xpnn">#REF!</definedName>
    <definedName name="xpno" localSheetId="11">#REF!</definedName>
    <definedName name="xpno">#REF!</definedName>
    <definedName name="xpnon" localSheetId="11">#REF!</definedName>
    <definedName name="xpnon">#REF!</definedName>
    <definedName name="xpnoz" localSheetId="11">#REF!</definedName>
    <definedName name="xpnoz">#REF!</definedName>
    <definedName name="xpnt" localSheetId="11">#REF!</definedName>
    <definedName name="xpnt">#REF!</definedName>
    <definedName name="xpo" localSheetId="11">#REF!</definedName>
    <definedName name="xpo">#REF!</definedName>
    <definedName name="xpp" localSheetId="11">#REF!</definedName>
    <definedName name="xpp">#REF!</definedName>
    <definedName name="xpph" localSheetId="11">#REF!</definedName>
    <definedName name="xpph">#REF!</definedName>
    <definedName name="xpphi" localSheetId="11">#REF!</definedName>
    <definedName name="xpphi">#REF!</definedName>
    <definedName name="xppho" localSheetId="11">#REF!</definedName>
    <definedName name="xppho">#REF!</definedName>
    <definedName name="xpphp" localSheetId="11">#REF!</definedName>
    <definedName name="xpphp">#REF!</definedName>
    <definedName name="xpphs" localSheetId="11">#REF!</definedName>
    <definedName name="xpphs">#REF!</definedName>
    <definedName name="xpr" localSheetId="11">#REF!</definedName>
    <definedName name="xpr">#REF!</definedName>
    <definedName name="xprc" localSheetId="11">#REF!</definedName>
    <definedName name="xprc">#REF!</definedName>
    <definedName name="xprp" localSheetId="11">#REF!</definedName>
    <definedName name="xprp">#REF!</definedName>
    <definedName name="xprs" localSheetId="11">#REF!</definedName>
    <definedName name="xprs">#REF!</definedName>
    <definedName name="xprw" localSheetId="11">#REF!</definedName>
    <definedName name="xprw">#REF!</definedName>
    <definedName name="xpz3" localSheetId="11">#REF!</definedName>
    <definedName name="xpz3">#REF!</definedName>
    <definedName name="xt3i" localSheetId="11">#REF!</definedName>
    <definedName name="xt3i">#REF!</definedName>
    <definedName name="xt3l" localSheetId="11">#REF!</definedName>
    <definedName name="xt3l">#REF!</definedName>
    <definedName name="xt3r" localSheetId="11">#REF!</definedName>
    <definedName name="xt3r">#REF!</definedName>
    <definedName name="xt4a" localSheetId="11">#REF!</definedName>
    <definedName name="xt4a">#REF!</definedName>
    <definedName name="xt4m" localSheetId="11">#REF!</definedName>
    <definedName name="xt4m">#REF!</definedName>
    <definedName name="xt4r" localSheetId="11">#REF!</definedName>
    <definedName name="xt4r">#REF!</definedName>
    <definedName name="xt4t" localSheetId="11">#REF!</definedName>
    <definedName name="xt4t">#REF!</definedName>
    <definedName name="xt4w" localSheetId="11">#REF!</definedName>
    <definedName name="xt4w">#REF!</definedName>
    <definedName name="xt5b" localSheetId="11">#REF!</definedName>
    <definedName name="xt5b">#REF!</definedName>
    <definedName name="xt6a" localSheetId="11">#REF!</definedName>
    <definedName name="xt6a">#REF!</definedName>
    <definedName name="xt7001i" localSheetId="11">#REF!</definedName>
    <definedName name="xt7001i">#REF!</definedName>
    <definedName name="xt7001k" localSheetId="11">#REF!</definedName>
    <definedName name="xt7001k">#REF!</definedName>
    <definedName name="xt7001r" localSheetId="11">#REF!</definedName>
    <definedName name="xt7001r">#REF!</definedName>
    <definedName name="xt7002r" localSheetId="11">#REF!</definedName>
    <definedName name="xt7002r">#REF!</definedName>
    <definedName name="xt760p" localSheetId="11">#REF!</definedName>
    <definedName name="xt760p">#REF!</definedName>
    <definedName name="xt7a" localSheetId="11">#REF!</definedName>
    <definedName name="xt7a">#REF!</definedName>
    <definedName name="xt8002r" localSheetId="11">#REF!</definedName>
    <definedName name="xt8002r">#REF!</definedName>
    <definedName name="xt83i" localSheetId="11">#REF!</definedName>
    <definedName name="xt83i">#REF!</definedName>
    <definedName name="xt86p" localSheetId="11">#REF!</definedName>
    <definedName name="xt86p">#REF!</definedName>
    <definedName name="xtc" localSheetId="11">#REF!</definedName>
    <definedName name="xtc">#REF!</definedName>
    <definedName name="xtkz" localSheetId="11">#REF!</definedName>
    <definedName name="xtkz">#REF!</definedName>
    <definedName name="xtna" localSheetId="11">#REF!</definedName>
    <definedName name="xtna">#REF!</definedName>
    <definedName name="xtnb" localSheetId="11">#REF!</definedName>
    <definedName name="xtnb">#REF!</definedName>
    <definedName name="xtnn" localSheetId="11">#REF!</definedName>
    <definedName name="xtnn">#REF!</definedName>
    <definedName name="xtno" localSheetId="11">#REF!</definedName>
    <definedName name="xtno">#REF!</definedName>
    <definedName name="xtnon" localSheetId="11">#REF!</definedName>
    <definedName name="xtnon">#REF!</definedName>
    <definedName name="xtnoz" localSheetId="11">#REF!</definedName>
    <definedName name="xtnoz">#REF!</definedName>
    <definedName name="xtnt" localSheetId="11">#REF!</definedName>
    <definedName name="xtnt">#REF!</definedName>
    <definedName name="xto" localSheetId="11">#REF!</definedName>
    <definedName name="xto">#REF!</definedName>
    <definedName name="xtp" localSheetId="11">#REF!</definedName>
    <definedName name="xtp">#REF!</definedName>
    <definedName name="xtph" localSheetId="11">#REF!</definedName>
    <definedName name="xtph">#REF!</definedName>
    <definedName name="xtphi" localSheetId="11">#REF!</definedName>
    <definedName name="xtphi">#REF!</definedName>
    <definedName name="xtpho" localSheetId="11">#REF!</definedName>
    <definedName name="xtpho">#REF!</definedName>
    <definedName name="xtphp" localSheetId="11">#REF!</definedName>
    <definedName name="xtphp">#REF!</definedName>
    <definedName name="xtr" localSheetId="11">#REF!</definedName>
    <definedName name="xtr">#REF!</definedName>
    <definedName name="xtrc" localSheetId="11">#REF!</definedName>
    <definedName name="xtrc">#REF!</definedName>
    <definedName name="xtrp" localSheetId="11">#REF!</definedName>
    <definedName name="xtrp">#REF!</definedName>
    <definedName name="xtrs" localSheetId="11">#REF!</definedName>
    <definedName name="xtrs">#REF!</definedName>
    <definedName name="xtrw" localSheetId="11">#REF!</definedName>
    <definedName name="xtrw">#REF!</definedName>
    <definedName name="xtz3" localSheetId="11">#REF!</definedName>
    <definedName name="xtz3">#REF!</definedName>
    <definedName name="yz" localSheetId="45" hidden="1">{"'BZ SA P&amp;l (fORECAST)'!$A$1:$BR$26"}</definedName>
    <definedName name="yz" localSheetId="46" hidden="1">{"'BZ SA P&amp;l (fORECAST)'!$A$1:$BR$26"}</definedName>
    <definedName name="yz" localSheetId="47" hidden="1">{"'BZ SA P&amp;l (fORECAST)'!$A$1:$BR$26"}</definedName>
    <definedName name="yz" localSheetId="11" hidden="1">{"'BZ SA P&amp;l (fORECAST)'!$A$1:$BR$26"}</definedName>
    <definedName name="yz" localSheetId="10" hidden="1">{"'BZ SA P&amp;l (fORECAST)'!$A$1:$BR$26"}</definedName>
    <definedName name="yz" localSheetId="48" hidden="1">{"'BZ SA P&amp;l (fORECAST)'!$A$1:$BR$26"}</definedName>
    <definedName name="yz" localSheetId="38" hidden="1">{"'BZ SA P&amp;l (fORECAST)'!$A$1:$BR$26"}</definedName>
    <definedName name="yz" localSheetId="6" hidden="1">{"'BZ SA P&amp;l (fORECAST)'!$A$1:$BR$26"}</definedName>
    <definedName name="yz" localSheetId="40" hidden="1">{"'BZ SA P&amp;l (fORECAST)'!$A$1:$BR$26"}</definedName>
    <definedName name="yz" localSheetId="41" hidden="1">{"'BZ SA P&amp;l (fORECAST)'!$A$1:$BR$26"}</definedName>
    <definedName name="yz" localSheetId="42" hidden="1">{"'BZ SA P&amp;l (fORECAST)'!$A$1:$BR$26"}</definedName>
    <definedName name="yz" localSheetId="43" hidden="1">{"'BZ SA P&amp;l (fORECAST)'!$A$1:$BR$26"}</definedName>
    <definedName name="yz" localSheetId="44" hidden="1">{"'BZ SA P&amp;l (fORECAST)'!$A$1:$BR$26"}</definedName>
    <definedName name="yz" localSheetId="7" hidden="1">{"'BZ SA P&amp;l (fORECAST)'!$A$1:$BR$26"}</definedName>
    <definedName name="yz" localSheetId="39" hidden="1">{"'BZ SA P&amp;l (fORECAST)'!$A$1:$BR$26"}</definedName>
    <definedName name="yz" hidden="1">{"'BZ SA P&amp;l (fORECAST)'!$A$1:$BR$26"}</definedName>
    <definedName name="z" localSheetId="45" hidden="1">{"'BZ SA P&amp;l (fORECAST)'!$A$1:$BR$26"}</definedName>
    <definedName name="z" localSheetId="46" hidden="1">{"'BZ SA P&amp;l (fORECAST)'!$A$1:$BR$26"}</definedName>
    <definedName name="z" localSheetId="47" hidden="1">{"'BZ SA P&amp;l (fORECAST)'!$A$1:$BR$26"}</definedName>
    <definedName name="z" localSheetId="11" hidden="1">{"'BZ SA P&amp;l (fORECAST)'!$A$1:$BR$26"}</definedName>
    <definedName name="z" localSheetId="10" hidden="1">{"'BZ SA P&amp;l (fORECAST)'!$A$1:$BR$26"}</definedName>
    <definedName name="z" localSheetId="48" hidden="1">{"'BZ SA P&amp;l (fORECAST)'!$A$1:$BR$26"}</definedName>
    <definedName name="z" localSheetId="38" hidden="1">{"'BZ SA P&amp;l (fORECAST)'!$A$1:$BR$26"}</definedName>
    <definedName name="z" localSheetId="6" hidden="1">{"'BZ SA P&amp;l (fORECAST)'!$A$1:$BR$26"}</definedName>
    <definedName name="z" localSheetId="40" hidden="1">{"'BZ SA P&amp;l (fORECAST)'!$A$1:$BR$26"}</definedName>
    <definedName name="z" localSheetId="41" hidden="1">{"'BZ SA P&amp;l (fORECAST)'!$A$1:$BR$26"}</definedName>
    <definedName name="z" localSheetId="42" hidden="1">{"'BZ SA P&amp;l (fORECAST)'!$A$1:$BR$26"}</definedName>
    <definedName name="z" localSheetId="43" hidden="1">{"'BZ SA P&amp;l (fORECAST)'!$A$1:$BR$26"}</definedName>
    <definedName name="z" localSheetId="44" hidden="1">{"'BZ SA P&amp;l (fORECAST)'!$A$1:$BR$26"}</definedName>
    <definedName name="z" localSheetId="7" hidden="1">{"'BZ SA P&amp;l (fORECAST)'!$A$1:$BR$26"}</definedName>
    <definedName name="z" localSheetId="39" hidden="1">{"'BZ SA P&amp;l (fORECAST)'!$A$1:$BR$26"}</definedName>
    <definedName name="z" hidden="1">{"'BZ SA P&amp;l (fORECAST)'!$A$1:$BR$26"}</definedName>
    <definedName name="Z_FA69919D_DCBB_46D3_BC60_A39B8788200A_.wvu.Cols" localSheetId="45" hidden="1">#REF!</definedName>
    <definedName name="Z_FA69919D_DCBB_46D3_BC60_A39B8788200A_.wvu.Cols" localSheetId="46" hidden="1">#REF!</definedName>
    <definedName name="Z_FA69919D_DCBB_46D3_BC60_A39B8788200A_.wvu.Cols" localSheetId="47" hidden="1">#REF!</definedName>
    <definedName name="Z_FA69919D_DCBB_46D3_BC60_A39B8788200A_.wvu.Cols" localSheetId="11" hidden="1">#REF!</definedName>
    <definedName name="Z_FA69919D_DCBB_46D3_BC60_A39B8788200A_.wvu.Cols" localSheetId="38" hidden="1">#REF!</definedName>
    <definedName name="Z_FA69919D_DCBB_46D3_BC60_A39B8788200A_.wvu.Cols" localSheetId="6" hidden="1">#REF!</definedName>
    <definedName name="Z_FA69919D_DCBB_46D3_BC60_A39B8788200A_.wvu.Cols" localSheetId="40" hidden="1">#REF!</definedName>
    <definedName name="Z_FA69919D_DCBB_46D3_BC60_A39B8788200A_.wvu.Cols" localSheetId="41" hidden="1">#REF!</definedName>
    <definedName name="Z_FA69919D_DCBB_46D3_BC60_A39B8788200A_.wvu.Cols" localSheetId="42" hidden="1">#REF!</definedName>
    <definedName name="Z_FA69919D_DCBB_46D3_BC60_A39B8788200A_.wvu.Cols" localSheetId="43" hidden="1">#REF!</definedName>
    <definedName name="Z_FA69919D_DCBB_46D3_BC60_A39B8788200A_.wvu.Cols" localSheetId="44" hidden="1">#REF!</definedName>
    <definedName name="Z_FA69919D_DCBB_46D3_BC60_A39B8788200A_.wvu.Cols" localSheetId="7" hidden="1">#REF!</definedName>
    <definedName name="Z_FA69919D_DCBB_46D3_BC60_A39B8788200A_.wvu.Cols" localSheetId="39" hidden="1">#REF!</definedName>
    <definedName name="Z_FA69919D_DCBB_46D3_BC60_A39B8788200A_.wvu.Cols" hidden="1">#REF!</definedName>
    <definedName name="zzzzzzzzzzzzzzzzz" localSheetId="45" hidden="1">{"'BZ SA P&amp;l (fORECAST)'!$A$1:$BR$26"}</definedName>
    <definedName name="zzzzzzzzzzzzzzzzz" localSheetId="46" hidden="1">{"'BZ SA P&amp;l (fORECAST)'!$A$1:$BR$26"}</definedName>
    <definedName name="zzzzzzzzzzzzzzzzz" localSheetId="47" hidden="1">{"'BZ SA P&amp;l (fORECAST)'!$A$1:$BR$26"}</definedName>
    <definedName name="zzzzzzzzzzzzzzzzz" localSheetId="11" hidden="1">{"'BZ SA P&amp;l (fORECAST)'!$A$1:$BR$26"}</definedName>
    <definedName name="zzzzzzzzzzzzzzzzz" localSheetId="10" hidden="1">{"'BZ SA P&amp;l (fORECAST)'!$A$1:$BR$26"}</definedName>
    <definedName name="zzzzzzzzzzzzzzzzz" localSheetId="48" hidden="1">{"'BZ SA P&amp;l (fORECAST)'!$A$1:$BR$26"}</definedName>
    <definedName name="zzzzzzzzzzzzzzzzz" localSheetId="38" hidden="1">{"'BZ SA P&amp;l (fORECAST)'!$A$1:$BR$26"}</definedName>
    <definedName name="zzzzzzzzzzzzzzzzz" localSheetId="6" hidden="1">{"'BZ SA P&amp;l (fORECAST)'!$A$1:$BR$26"}</definedName>
    <definedName name="zzzzzzzzzzzzzzzzz" localSheetId="40" hidden="1">{"'BZ SA P&amp;l (fORECAST)'!$A$1:$BR$26"}</definedName>
    <definedName name="zzzzzzzzzzzzzzzzz" localSheetId="41" hidden="1">{"'BZ SA P&amp;l (fORECAST)'!$A$1:$BR$26"}</definedName>
    <definedName name="zzzzzzzzzzzzzzzzz" localSheetId="42" hidden="1">{"'BZ SA P&amp;l (fORECAST)'!$A$1:$BR$26"}</definedName>
    <definedName name="zzzzzzzzzzzzzzzzz" localSheetId="43" hidden="1">{"'BZ SA P&amp;l (fORECAST)'!$A$1:$BR$26"}</definedName>
    <definedName name="zzzzzzzzzzzzzzzzz" localSheetId="44" hidden="1">{"'BZ SA P&amp;l (fORECAST)'!$A$1:$BR$26"}</definedName>
    <definedName name="zzzzzzzzzzzzzzzzz" localSheetId="7" hidden="1">{"'BZ SA P&amp;l (fORECAST)'!$A$1:$BR$26"}</definedName>
    <definedName name="zzzzzzzzzzzzzzzzz" localSheetId="39" hidden="1">{"'BZ SA P&amp;l (fORECAST)'!$A$1:$BR$26"}</definedName>
    <definedName name="zzzzzzzzzzzzzzzzz" hidden="1">{"'BZ SA P&amp;l (fORECAST)'!$A$1:$BR$26"}</definedName>
  </definedNames>
  <calcPr calcId="191029"/>
</workbook>
</file>

<file path=xl/calcChain.xml><?xml version="1.0" encoding="utf-8"?>
<calcChain xmlns="http://schemas.openxmlformats.org/spreadsheetml/2006/main">
  <c r="J17" i="93" l="1"/>
  <c r="J15" i="93" l="1"/>
  <c r="J14" i="93"/>
  <c r="J13" i="93"/>
  <c r="J12" i="93"/>
  <c r="J11" i="93"/>
  <c r="J9" i="93"/>
  <c r="E26" i="16" l="1"/>
  <c r="E37" i="110" l="1"/>
  <c r="F37" i="110"/>
  <c r="G37" i="110"/>
  <c r="H37" i="110"/>
  <c r="E31" i="110"/>
  <c r="F31" i="110"/>
  <c r="G31" i="110"/>
  <c r="E32" i="110"/>
  <c r="F32" i="110"/>
  <c r="G32" i="110"/>
  <c r="H32" i="110"/>
  <c r="H31" i="110"/>
  <c r="E29" i="110"/>
  <c r="F29" i="110"/>
  <c r="G29" i="110"/>
  <c r="H29" i="110"/>
  <c r="E26" i="110"/>
  <c r="F26" i="110"/>
  <c r="G26" i="110"/>
  <c r="H26" i="110"/>
  <c r="F22" i="110"/>
  <c r="F28" i="110" s="1"/>
  <c r="G22" i="110"/>
  <c r="G28" i="110" s="1"/>
  <c r="H22" i="110"/>
  <c r="H28" i="110" s="1"/>
  <c r="E22" i="110"/>
  <c r="E28" i="110" s="1"/>
  <c r="H25" i="110" l="1"/>
  <c r="F25" i="110"/>
  <c r="G25" i="110"/>
  <c r="E25" i="110"/>
  <c r="E21" i="16"/>
  <c r="F26" i="16" l="1"/>
  <c r="I18" i="113" l="1"/>
  <c r="H18" i="113"/>
  <c r="G18" i="113"/>
  <c r="F18" i="113"/>
  <c r="E18" i="113"/>
  <c r="D18" i="113"/>
  <c r="I17" i="113"/>
  <c r="H17" i="113"/>
  <c r="F56" i="9" l="1"/>
  <c r="F58" i="9" s="1"/>
  <c r="E56" i="9"/>
  <c r="E58" i="9" s="1"/>
  <c r="I47" i="9"/>
  <c r="G47" i="9"/>
  <c r="F47" i="9"/>
  <c r="E47" i="9"/>
  <c r="K46" i="9"/>
  <c r="K45" i="9"/>
  <c r="K44" i="9"/>
  <c r="K43" i="9"/>
  <c r="K42" i="9"/>
  <c r="K41" i="9"/>
  <c r="K40" i="9"/>
  <c r="J39" i="9"/>
  <c r="J47" i="9" s="1"/>
  <c r="H39" i="9"/>
  <c r="H47" i="9" s="1"/>
  <c r="K38" i="9"/>
  <c r="K37" i="9"/>
  <c r="K36" i="9"/>
  <c r="K47" i="9" l="1"/>
  <c r="F59" i="9"/>
  <c r="E59" i="9"/>
  <c r="E8" i="20" s="1"/>
  <c r="E9" i="20" l="1"/>
  <c r="F17" i="108" l="1"/>
  <c r="E17" i="108"/>
  <c r="B26" i="16" l="1"/>
  <c r="B15" i="16"/>
  <c r="B12" i="16"/>
</calcChain>
</file>

<file path=xl/sharedStrings.xml><?xml version="1.0" encoding="utf-8"?>
<sst xmlns="http://schemas.openxmlformats.org/spreadsheetml/2006/main" count="3922" uniqueCount="1459">
  <si>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</si>
  <si>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</si>
  <si>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</si>
  <si>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</si>
  <si>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</si>
  <si>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</si>
  <si>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</si>
  <si>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</si>
  <si>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</si>
  <si>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</si>
  <si>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</si>
  <si>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</si>
  <si>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</si>
  <si>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EU LI1 – Różnice między rachunkowym a ostrożnościowym zakresem konsolidacji oraz przyporządkowanie kategorii sprawozdań finansowych do kategorii ryzyka regulacyjnego</t>
  </si>
  <si>
    <t>V</t>
  </si>
  <si>
    <t>9.</t>
  </si>
  <si>
    <t xml:space="preserve">EU LI2 – Główne źródła różnic między regulacyjnymi kwotami ekspozycji a wartościami bilansowymi w sprawozdaniach finansowych </t>
  </si>
  <si>
    <t>10.</t>
  </si>
  <si>
    <t xml:space="preserve">EU LI3 – Zarys różnic w zakresach konsolidacji (każdego podmiotu) </t>
  </si>
  <si>
    <t>11.</t>
  </si>
  <si>
    <t>12.</t>
  </si>
  <si>
    <t>13.</t>
  </si>
  <si>
    <t>EU PV1 - Prudent valuation adjustments (PVA)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</si>
  <si>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</si>
  <si>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</si>
  <si>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</si>
  <si>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</si>
  <si>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</si>
  <si>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</si>
  <si>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EU CCA: Główne cechy regulacyjnych instrumentów funduszy własnych i instrumentów zobowiązań kwalifikowalnych</t>
  </si>
  <si>
    <t>17.</t>
  </si>
  <si>
    <t>18.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</si>
  <si>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</si>
  <si>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</si>
  <si>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</si>
  <si>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</si>
  <si>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</si>
  <si>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</si>
  <si>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</si>
  <si>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</si>
  <si>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</si>
  <si>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</si>
  <si>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</si>
  <si>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</si>
  <si>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</si>
  <si>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</si>
  <si>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</si>
  <si>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</si>
  <si>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</si>
  <si>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</si>
  <si>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</si>
  <si>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30.</t>
  </si>
  <si>
    <t>EU CR1-A: Termin zapadalności ekspozycji</t>
  </si>
  <si>
    <t>31.</t>
  </si>
  <si>
    <t>EU CR2: Zmiany stanu nieobsługiwanych kredytów i zaliczek</t>
  </si>
  <si>
    <t>32.</t>
  </si>
  <si>
    <t>EU CR2a: Zmiany stanu nieobsługiwanych kredytów i zaliczek oraz powiązanych skumulowanych odzyskanych kwot netto</t>
  </si>
  <si>
    <t>33.</t>
  </si>
  <si>
    <t>EU CQ1: Jakość kredytowa ekspozycji restrukturyzowanych</t>
  </si>
  <si>
    <t>34.</t>
  </si>
  <si>
    <t>EU CQ2: Jakość działań restrukturyzacyjnych</t>
  </si>
  <si>
    <t>35.</t>
  </si>
  <si>
    <t>EU CQ3: Jakość kredytowa przeterminowanych ekspozycji obsługiwanych i nieobsługiwanych w podziale według liczby dni przeterminowania</t>
  </si>
  <si>
    <t>36.</t>
  </si>
  <si>
    <t>37.</t>
  </si>
  <si>
    <t>38.</t>
  </si>
  <si>
    <t xml:space="preserve">EU CQ6: Wycena zabezpieczenia – kredyty i zaliczki </t>
  </si>
  <si>
    <t>39.</t>
  </si>
  <si>
    <t xml:space="preserve">EU CQ7: Zabezpieczenia uzyskane przez przejęcie i postępowania egzekucyjne </t>
  </si>
  <si>
    <t>40.</t>
  </si>
  <si>
    <t>EU CQ8: Zabezpieczenia uzyskane przez przejęcie i postępowania egzekucyjne – w podziale według analiz analogicznych</t>
  </si>
  <si>
    <t>41.</t>
  </si>
  <si>
    <t>XVII</t>
  </si>
  <si>
    <t>42.</t>
  </si>
  <si>
    <t>EU CR3 – Przegląd technik ograniczania ryzyka kredytowego:  Ujawnianie informacji na temat stosowania technik ograniczania ryzyka kredytowego</t>
  </si>
  <si>
    <t>43.</t>
  </si>
  <si>
    <t>XIX</t>
  </si>
  <si>
    <t>44.</t>
  </si>
  <si>
    <t>EU CR4 – Metoda standardowa – Ekspozycja na ryzyko kredytowe i skutki ograniczania ryzyka kredytowego</t>
  </si>
  <si>
    <t>45.</t>
  </si>
  <si>
    <t>EU CR5 – Metoda standardowa</t>
  </si>
  <si>
    <t>46.</t>
  </si>
  <si>
    <t>47.</t>
  </si>
  <si>
    <t>48.</t>
  </si>
  <si>
    <t>49.</t>
  </si>
  <si>
    <t>50.</t>
  </si>
  <si>
    <t>51.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</si>
  <si>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</si>
  <si>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</si>
  <si>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</si>
  <si>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</si>
  <si>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</si>
  <si>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CCR6 – Ekspozycje z tytułu kredytowych instrumentów pochodnych</t>
  </si>
  <si>
    <t>EU CCR8 – Ekspozycje wobec kontrahentów centralnych</t>
  </si>
  <si>
    <t>XXIX</t>
  </si>
  <si>
    <t>EU MR1 – Ryzyko rynkowe w ramach metody standardowej</t>
  </si>
  <si>
    <t>XXXI</t>
  </si>
  <si>
    <t>EU OR1 – Wymogi w zakresie funduszy własnych z tytułu ryzyka operacyjnego i kwoty ekspozycji ważonych ryzykiem</t>
  </si>
  <si>
    <t>XXXIII</t>
  </si>
  <si>
    <t xml:space="preserve">EU REM1 – Wynagrodzenie przyznane za dany rok obrachunkowy </t>
  </si>
  <si>
    <t>EU REM2 – Płatności specjalne na rzecz pracowników, których działalność zawodowa ma istotny wpływ na profil ryzyka instytucji (określony personel)</t>
  </si>
  <si>
    <t xml:space="preserve">EU REM3 – Wynagrodzenie odroczone </t>
  </si>
  <si>
    <t>EU REM4 – Wynagrodzenie w wysokości co najmniej 1 mln EUR rocznie</t>
  </si>
  <si>
    <t>EU REM5 – Informacje na temat wynagrodzenia pracowników, których działalność zawodowa ma istotny wpływ na profil ryzyka instytucji (określony personel)</t>
  </si>
  <si>
    <t>EU AE1 – Aktywa obciążone i aktywa wolne od obciążeń</t>
  </si>
  <si>
    <t>XXXV</t>
  </si>
  <si>
    <t>EU AE2 – Otrzymane zabezpieczenia i wyemitowane własne dłużne papiery wartościowe</t>
  </si>
  <si>
    <t>EU AE3 – Źródła obciążenia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</si>
  <si>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</si>
  <si>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</si>
  <si>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</si>
  <si>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</si>
  <si>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</si>
  <si>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</si>
  <si>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</si>
  <si>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</si>
  <si>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</si>
  <si>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</si>
  <si>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</si>
  <si>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</si>
  <si>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</si>
  <si>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</si>
  <si>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</si>
  <si>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</si>
  <si>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</si>
  <si>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</si>
  <si>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</si>
  <si>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</si>
  <si>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</si>
  <si>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</si>
  <si>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</si>
  <si>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</si>
  <si>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</si>
  <si>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</si>
  <si>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 xml:space="preserve">   W tym 1250 % RW/odliczenie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</si>
  <si>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</si>
  <si>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</si>
  <si>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</si>
  <si>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</si>
  <si>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</si>
  <si>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</si>
  <si>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</si>
  <si>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</si>
  <si>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</si>
  <si>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</si>
  <si>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</si>
  <si>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</si>
  <si>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</si>
  <si>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</si>
  <si>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</si>
  <si>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</si>
  <si>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</si>
  <si>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</si>
  <si>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</si>
  <si>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</si>
  <si>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</si>
  <si>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</si>
  <si>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</si>
  <si>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</si>
  <si>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</si>
  <si>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</si>
  <si>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</si>
  <si>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</si>
  <si>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</si>
  <si>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</si>
  <si>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</si>
  <si>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</si>
  <si>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</si>
  <si>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</si>
  <si>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</si>
  <si>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</si>
  <si>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</si>
  <si>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</si>
  <si>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</si>
  <si>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</si>
  <si>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</si>
  <si>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</si>
  <si>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</si>
  <si>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</si>
  <si>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</si>
  <si>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</si>
  <si>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</si>
  <si>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</si>
  <si>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</si>
  <si>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</si>
  <si>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</si>
  <si>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</si>
  <si>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</si>
  <si>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</si>
  <si>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</si>
  <si>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</si>
  <si>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</si>
  <si>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</si>
  <si>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</si>
  <si>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</si>
  <si>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</si>
  <si>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</si>
  <si>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</si>
  <si>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</si>
  <si>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</si>
  <si>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</si>
  <si>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</si>
  <si>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</si>
  <si>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</si>
  <si>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</si>
  <si>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</si>
  <si>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</si>
  <si>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</si>
  <si>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</si>
  <si>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Kwota ekspozycji na ryzyko</t>
  </si>
  <si>
    <t>f</t>
  </si>
  <si>
    <t>g</t>
  </si>
  <si>
    <t xml:space="preserve"> </t>
  </si>
  <si>
    <t>Wartości bilansowe wykazywane w publikowanych sprawozdaniach finansowych</t>
  </si>
  <si>
    <t>Wartości bilansowe wchodzące w zakres konsolidacji ostrożnościowej</t>
  </si>
  <si>
    <t>Wartości bilansowe pozycji</t>
  </si>
  <si>
    <t xml:space="preserve">Pozycje podlegające </t>
  </si>
  <si>
    <t>Kwota wartości bilansowej aktywów wchodzących w zakres konsolidacji ostrożnościowej (zgodnie ze wzorem LI1)</t>
  </si>
  <si>
    <t>Kwota wartości bilansowej zobowiązań wchodzących w zakres konsolidacji ostrożnościowej (zgodnie ze wzorem LI1)</t>
  </si>
  <si>
    <t>Kwota całkowita netto w zakresie konsolidacji ostrożnościowej</t>
  </si>
  <si>
    <t>Kwoty pozabilansowe</t>
  </si>
  <si>
    <t xml:space="preserve">Różnice w wycenach </t>
  </si>
  <si>
    <t>Różnice wynikające z różnych zasad kompensacji, innych niż uwzględnione w wierszu 2</t>
  </si>
  <si>
    <t>Różnice wynikające z uwzględnienia rezerw</t>
  </si>
  <si>
    <t>Różnice wynikające z zastosowania technik ograniczania ryzyka kredytowego</t>
  </si>
  <si>
    <t>Różnice wynikające ze współczynników konwersji kredytowej</t>
  </si>
  <si>
    <t>Różnice wynikające z sekurytyzacji z przeniesieniem ryzyka</t>
  </si>
  <si>
    <t>Inne różnice</t>
  </si>
  <si>
    <t>Kwoty ekspozycji ujmowane do celów regulacyjnych</t>
  </si>
  <si>
    <t>h</t>
  </si>
  <si>
    <t>Nazwa podmiotu</t>
  </si>
  <si>
    <t>Metoda konsolidacji rachunkowości</t>
  </si>
  <si>
    <t>Metoda konsolidacji ostrożnościowej</t>
  </si>
  <si>
    <t>Opis podmiotu</t>
  </si>
  <si>
    <t>Pełna konsolidacja</t>
  </si>
  <si>
    <t>Konsolidacja metodą proporcjonalną</t>
  </si>
  <si>
    <t>Metoda praw własności</t>
  </si>
  <si>
    <t>Nie są skonsolidowane i nie są odliczone od kapitału</t>
  </si>
  <si>
    <t>Odliczone</t>
  </si>
  <si>
    <t>EU e1</t>
  </si>
  <si>
    <t>EU e2</t>
  </si>
  <si>
    <t>Kategoria ryzyka</t>
  </si>
  <si>
    <t>AVA na poziomie kategorii - Niepewność wyceny</t>
  </si>
  <si>
    <t>Razem na poziomie kategorii po dywersyfikacji</t>
  </si>
  <si>
    <t>AVA na poziomie kategorii</t>
  </si>
  <si>
    <t>Ekspozycje kapitałowe</t>
  </si>
  <si>
    <t>Stopy procentowe</t>
  </si>
  <si>
    <t>Kurs walutowy</t>
  </si>
  <si>
    <t>Ryzyko kredytowe</t>
  </si>
  <si>
    <t>Towary</t>
  </si>
  <si>
    <t>AVA z tytułu niezrealizowanych marż kredytowych</t>
  </si>
  <si>
    <t>AVA z tytułu kosztów inwestycji i finansowania</t>
  </si>
  <si>
    <t>W tym: Metoda podstawowa razem w portfelu handlowym</t>
  </si>
  <si>
    <t>W tym: Metoda podstawowa razem w portfelu bankowym</t>
  </si>
  <si>
    <t>Niepewność dotycząca cen rynkowych</t>
  </si>
  <si>
    <t>Koszty zamknięcia</t>
  </si>
  <si>
    <t>Pozycje o dużej koncentracji</t>
  </si>
  <si>
    <t>Przedterminowe rozwiązanie umowy</t>
  </si>
  <si>
    <t>Ryzyko modelu</t>
  </si>
  <si>
    <t>Ryzyko operacyjne</t>
  </si>
  <si>
    <t>Przyszłe koszty administracyjne</t>
  </si>
  <si>
    <t>Łączna kwota dodatkowych korekt wyceny (AVA)</t>
  </si>
  <si>
    <t xml:space="preserve"> a)</t>
  </si>
  <si>
    <t xml:space="preserve">  b)</t>
  </si>
  <si>
    <t>Kwoty</t>
  </si>
  <si>
    <t>Źródło w oparciu o numery/litery referencyjne bilansu skonsolidowanego w ramach regulacyjnego zakresu konsolidacji 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</si>
  <si>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</si>
  <si>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</si>
  <si>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</si>
  <si>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</si>
  <si>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</si>
  <si>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</si>
  <si>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</si>
  <si>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</si>
  <si>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</si>
  <si>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</si>
  <si>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</si>
  <si>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</si>
  <si>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</si>
  <si>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</si>
  <si>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</si>
  <si>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</si>
  <si>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</si>
  <si>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</si>
  <si>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</si>
  <si>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</si>
  <si>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</si>
  <si>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</si>
  <si>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</si>
  <si>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</si>
  <si>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</si>
  <si>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</si>
  <si>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</si>
  <si>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</si>
  <si>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</si>
  <si>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</si>
  <si>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</si>
  <si>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</si>
  <si>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</si>
  <si>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</si>
  <si>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</si>
  <si>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</si>
  <si>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</si>
  <si>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</si>
  <si>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</si>
  <si>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</si>
  <si>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</si>
  <si>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</si>
  <si>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</si>
  <si>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</si>
  <si>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</si>
  <si>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</si>
  <si>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</si>
  <si>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</si>
  <si>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</si>
  <si>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</si>
  <si>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</si>
  <si>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</si>
  <si>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</si>
  <si>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</si>
  <si>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</si>
  <si>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</si>
  <si>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</si>
  <si>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</si>
  <si>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</si>
  <si>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</si>
  <si>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</si>
  <si>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</si>
  <si>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</si>
  <si>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</si>
  <si>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</si>
  <si>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</si>
  <si>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</si>
  <si>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</si>
  <si>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</si>
  <si>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</si>
  <si>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</si>
  <si>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</si>
  <si>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</si>
  <si>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</si>
  <si>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</si>
  <si>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</si>
  <si>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</si>
  <si>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</si>
  <si>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</si>
  <si>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</si>
  <si>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</si>
  <si>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</si>
  <si>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</si>
  <si>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</si>
  <si>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</si>
  <si>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</si>
  <si>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</si>
  <si>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</si>
  <si>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</si>
  <si>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</si>
  <si>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</si>
  <si>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</si>
  <si>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</si>
  <si>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</si>
  <si>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</si>
  <si>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</si>
  <si>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>Łączne wymogi kapitałowe odnośnie do kapitału podstawowego Tier I instytucji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</si>
  <si>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</si>
  <si>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</si>
  <si>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</si>
  <si>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</si>
  <si>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</si>
  <si>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</si>
  <si>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</si>
  <si>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</si>
  <si>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</si>
  <si>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</si>
  <si>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</si>
  <si>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</si>
  <si>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</si>
  <si>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</si>
  <si>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</si>
  <si>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</si>
  <si>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</si>
  <si>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</si>
  <si>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</si>
  <si>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</si>
  <si>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</si>
  <si>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</si>
  <si>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</si>
  <si>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</si>
  <si>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</si>
  <si>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</si>
  <si>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</si>
  <si>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</si>
  <si>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</si>
  <si>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</si>
  <si>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</si>
  <si>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</si>
  <si>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Emitent</t>
  </si>
  <si>
    <t>Niepowtarzalny identyfikator (np. CUSIP, ISIN lub identyfikator Bloomberg dla ofert na rynku niepublicznym)</t>
  </si>
  <si>
    <t>2a</t>
  </si>
  <si>
    <t>Emisja publiczna lub niepubliczna</t>
  </si>
  <si>
    <t>Prawo lub prawa właściwe, którym podlega instrument</t>
  </si>
  <si>
    <t>3a </t>
  </si>
  <si>
    <t>Umowne uznanie uprawnień do umorzenia lub konwersji przysługujące organom ds. restrukturyzacji i uporządkowanej likwidacji</t>
  </si>
  <si>
    <t>Ujmowanie w kapitale regulacyjnym</t>
  </si>
  <si>
    <t xml:space="preserve">    Obecny sposób ujmowania z uwzględnieniem, w stosownych przypadkach, przejściowych przepisów CRR</t>
  </si>
  <si>
    <t xml:space="preserve">     Zasady określone w rozporządzeniu CRR obowiązujące po okresie przejściowym</t>
  </si>
  <si>
    <t xml:space="preserve">     Kwalifikowalne na poziomie jednostkowym lub (sub-)skonsolidowanym/na poziomie jednostkowym oraz (sub-)skonsolidowanym</t>
  </si>
  <si>
    <t xml:space="preserve">     Rodzaj instrumentu (rodzaje określane przez każdy system prawny)</t>
  </si>
  <si>
    <t>Kwota uznana w kapitale regulacyjnym lub zobowiązaniach kwalifikowalnych (waluta w mln, według stanu na ostatni dzień sprawozdawczy)</t>
  </si>
  <si>
    <t>Cena emisyjna</t>
  </si>
  <si>
    <t>EU-9b</t>
  </si>
  <si>
    <t>Cena wykupu</t>
  </si>
  <si>
    <t>Klasyfikacja księgowa</t>
  </si>
  <si>
    <t>Pierwotna data emisji</t>
  </si>
  <si>
    <t>Wieczyste czy terminowe</t>
  </si>
  <si>
    <t xml:space="preserve">     Pierwotny termin zapadalności </t>
  </si>
  <si>
    <t>Opcja wykupu na żądanie emitenta podlegająca wcześniejszemu zatwierdzeniu przez organy nadzoru</t>
  </si>
  <si>
    <t xml:space="preserve">     Termin wykupu opcjonalnego, terminy wykupu warunkowego oraz kwota wykupu </t>
  </si>
  <si>
    <t xml:space="preserve">     Kolejne terminy wykupu, jeżeli dotyczy</t>
  </si>
  <si>
    <t>Kupony / dywidendy</t>
  </si>
  <si>
    <t xml:space="preserve">Stała lub zmienna dywidenda / stały lub zmienny kupon </t>
  </si>
  <si>
    <t xml:space="preserve">Kupon odsetkowy oraz dowolny powiązany wskaźnik </t>
  </si>
  <si>
    <t xml:space="preserve">Istnienie zapisanych praw do niewypłacenia dywidendy </t>
  </si>
  <si>
    <t xml:space="preserve">     W pełni uznaniowe, częściowo uznaniowe czy obowiązkowe (pod względem terminu)</t>
  </si>
  <si>
    <t xml:space="preserve">     W pełni uznaniowe, częściowo uznaniowe czy obowiązkowe (pod względem kwoty)</t>
  </si>
  <si>
    <t xml:space="preserve">     Istnienie opcji z oprocentowaniem rosnącym lub innej zachęty do wykupu</t>
  </si>
  <si>
    <t xml:space="preserve">     Nieskumulowane czy skumulowane</t>
  </si>
  <si>
    <t>Zamienne czy niezamienne</t>
  </si>
  <si>
    <t xml:space="preserve">     Jeżeli zamienne, zdarzenie lub zdarzenia wywołujące zamianę</t>
  </si>
  <si>
    <t xml:space="preserve">     Jeżeli zamienne, w pełni czy częściowo</t>
  </si>
  <si>
    <t xml:space="preserve">     Jeżeli zamienne, wskaźnik konwersji</t>
  </si>
  <si>
    <t xml:space="preserve">     Jeżeli zamienne, zamiana obowiązkowa czy opcjonalna</t>
  </si>
  <si>
    <t xml:space="preserve">     Jeżeli zamienne, należy określić rodzaj instrumentu, na który można dokonać zamiany</t>
  </si>
  <si>
    <t xml:space="preserve">     Jeżeli zamienne, należy określić emitenta instrumentu, na który dokonuje się zamiany</t>
  </si>
  <si>
    <t>Odpisy obniżające wartość</t>
  </si>
  <si>
    <t xml:space="preserve">     W przypadku odpisu obniżającego wartość, zdarzenie lub zdarzenia wywołujące odpis obniżający wartość</t>
  </si>
  <si>
    <t xml:space="preserve">     W przypadku odpisu obniżającego wartość, w pełni czy częściowo</t>
  </si>
  <si>
    <t xml:space="preserve">     W przypadku odpisu obniżającego wartość, trwale czy tymczasowo</t>
  </si>
  <si>
    <t xml:space="preserve">        W przypadku tymczasowego odpisu obniżającego wartość, opis mechanizmu odpisu obniżającego wartość</t>
  </si>
  <si>
    <t>34a </t>
  </si>
  <si>
    <t>Rodzaj podporządkowania (tylko w przypadku zobowiązań kwalifikowalnych)</t>
  </si>
  <si>
    <t>EU-34b</t>
  </si>
  <si>
    <t>Stopień uprzywilejowania instrumentu w standardowym postępowaniu upadłościowym</t>
  </si>
  <si>
    <t>Pozycja w hierarchii podporządkowania w przypadku likwidacji (należy określić rodzaj instrumentu bezpośrednio uprzywilejowanego w odniesieniu do danego instrumentu)</t>
  </si>
  <si>
    <t>Niezgodne cechy przejściowe</t>
  </si>
  <si>
    <t>Jeżeli tak, należy określić niezgodne cechy</t>
  </si>
  <si>
    <t>37a</t>
  </si>
  <si>
    <t>Link do pełnej treści warunków dotyczących danego instrumentu (link)</t>
  </si>
  <si>
    <t>i</t>
  </si>
  <si>
    <t>j</t>
  </si>
  <si>
    <t>k</t>
  </si>
  <si>
    <t>l</t>
  </si>
  <si>
    <t>m</t>
  </si>
  <si>
    <t>Całkowita wartość ekspozycji</t>
  </si>
  <si>
    <t>Wymogi w zakresie funduszy własnych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</si>
  <si>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</si>
  <si>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</si>
  <si>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</si>
  <si>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</si>
  <si>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</si>
  <si>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</si>
  <si>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</si>
  <si>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</si>
  <si>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</si>
  <si>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</si>
  <si>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</si>
  <si>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</si>
  <si>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</si>
  <si>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</si>
  <si>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</si>
  <si>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</si>
  <si>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</si>
  <si>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</si>
  <si>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</si>
  <si>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</si>
  <si>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</si>
  <si>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</si>
  <si>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</si>
  <si>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</si>
  <si>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</si>
  <si>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</si>
  <si>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</si>
  <si>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</si>
  <si>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</si>
  <si>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</si>
  <si>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</si>
  <si>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</si>
  <si>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</si>
  <si>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</si>
  <si>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</si>
  <si>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</si>
  <si>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</si>
  <si>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</si>
  <si>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</si>
  <si>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</si>
  <si>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</si>
  <si>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</si>
  <si>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</si>
  <si>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</si>
  <si>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</si>
  <si>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</si>
  <si>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</si>
  <si>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</si>
  <si>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</si>
  <si>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</si>
  <si>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</si>
  <si>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</si>
  <si>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</si>
  <si>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</si>
  <si>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</si>
  <si>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</si>
  <si>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</si>
  <si>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</si>
  <si>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</si>
  <si>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</si>
  <si>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</si>
  <si>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</si>
  <si>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</si>
  <si>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</si>
  <si>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</si>
  <si>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</si>
  <si>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</si>
  <si>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</si>
  <si>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</si>
  <si>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</si>
  <si>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</si>
  <si>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</si>
  <si>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</si>
  <si>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</si>
  <si>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</si>
  <si>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</si>
  <si>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</si>
  <si>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</si>
  <si>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</si>
  <si>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</si>
  <si>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</si>
  <si>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</si>
  <si>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</si>
  <si>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</si>
  <si>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</si>
  <si>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</si>
  <si>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</si>
  <si>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</si>
  <si>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Średnia dziennych wartości aktywów z tytułu SFT brutto, po korekcie z tytułu transakcji księgowych sprzedaży oraz po odliczeniu kwot powiązanych zobowiązań gotówkowych i należności gotówkowych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</si>
  <si>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</si>
  <si>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</si>
  <si>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</si>
  <si>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</si>
  <si>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</si>
  <si>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</si>
  <si>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</si>
  <si>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</si>
  <si>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</si>
  <si>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</si>
  <si>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</si>
  <si>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</si>
  <si>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</si>
  <si>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</si>
  <si>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</si>
  <si>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</si>
  <si>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</si>
  <si>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</si>
  <si>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</si>
  <si>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</si>
  <si>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</si>
  <si>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</si>
  <si>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</si>
  <si>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</si>
  <si>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</si>
  <si>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</si>
  <si>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</si>
  <si>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</si>
  <si>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</si>
  <si>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</si>
  <si>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</si>
  <si>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</si>
  <si>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</si>
  <si>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</si>
  <si>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</si>
  <si>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</si>
  <si>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</si>
  <si>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</si>
  <si>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</si>
  <si>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</si>
  <si>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</si>
  <si>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</si>
  <si>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</si>
  <si>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</si>
  <si>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</si>
  <si>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</si>
  <si>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</si>
  <si>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</si>
  <si>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</si>
  <si>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</si>
  <si>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</si>
  <si>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</si>
  <si>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</si>
  <si>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</si>
  <si>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</si>
  <si>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</si>
  <si>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</si>
  <si>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</si>
  <si>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</si>
  <si>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</si>
  <si>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</si>
  <si>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</si>
  <si>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</si>
  <si>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</si>
  <si>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</si>
  <si>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</si>
  <si>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</si>
  <si>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</si>
  <si>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</si>
  <si>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</si>
  <si>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</si>
  <si>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(kwota w walucie)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</si>
  <si>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</si>
  <si>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</si>
  <si>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</si>
  <si>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</si>
  <si>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</si>
  <si>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</si>
  <si>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</si>
  <si>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</si>
  <si>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</si>
  <si>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</si>
  <si>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</si>
  <si>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</si>
  <si>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</si>
  <si>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</si>
  <si>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</si>
  <si>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</si>
  <si>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</si>
  <si>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</si>
  <si>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</si>
  <si>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</si>
  <si>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</si>
  <si>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</si>
  <si>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</si>
  <si>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</si>
  <si>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</si>
  <si>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</si>
  <si>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</si>
  <si>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</si>
  <si>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</si>
  <si>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</si>
  <si>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</si>
  <si>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</si>
  <si>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</si>
  <si>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</si>
  <si>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</si>
  <si>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</si>
  <si>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</si>
  <si>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</si>
  <si>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</si>
  <si>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</si>
  <si>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</si>
  <si>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</si>
  <si>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</si>
  <si>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</si>
  <si>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</si>
  <si>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</si>
  <si>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</si>
  <si>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</si>
  <si>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</si>
  <si>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</si>
  <si>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</si>
  <si>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</si>
  <si>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</si>
  <si>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</si>
  <si>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</si>
  <si>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</si>
  <si>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</si>
  <si>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</si>
  <si>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</si>
  <si>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</si>
  <si>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</si>
  <si>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</si>
  <si>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</si>
  <si>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</si>
  <si>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</si>
  <si>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</si>
  <si>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</si>
  <si>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</si>
  <si>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</si>
  <si>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</si>
  <si>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</si>
  <si>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</si>
  <si>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</si>
  <si>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</si>
  <si>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</si>
  <si>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</si>
  <si>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</si>
  <si>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</si>
  <si>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</si>
  <si>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</si>
  <si>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</si>
  <si>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</si>
  <si>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</si>
  <si>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</si>
  <si>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</si>
  <si>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</si>
  <si>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 xml:space="preserve">Wartość bilansowa brutto               </t>
  </si>
  <si>
    <t>Początkowy stan nieobsługiwanych kredytów i zaliczek</t>
  </si>
  <si>
    <t>Wpływy do portfeli nieobsługiwanych</t>
  </si>
  <si>
    <t>Wypływy z portfeli nieobsługiwanych</t>
  </si>
  <si>
    <t>Wypływy z powodu odpisań</t>
  </si>
  <si>
    <t>Wypływ z innych powodów</t>
  </si>
  <si>
    <t>Końcowy stan nieobsługiwanych kredytów i zaliczek</t>
  </si>
  <si>
    <t>Powiązane skumulowane odzyskane kwoty netto</t>
  </si>
  <si>
    <t>Wypływ do portfela obsługiwanego</t>
  </si>
  <si>
    <t>Wypływ z powodu spłaty kredytu, częściowej lub całkowitej</t>
  </si>
  <si>
    <t>Wypływ z powodu likwidacji zabezpieczeń</t>
  </si>
  <si>
    <t>Wypływ z powodu przejęcia zabezpieczenia</t>
  </si>
  <si>
    <t>Wypływ z powodu sprzedaży instrumentów</t>
  </si>
  <si>
    <t>Wypływ z powodu przeniesienia ryzyka</t>
  </si>
  <si>
    <t>Wypływ z powodu przeklasyfikowania ekspozycji do kategorii ekspozycji przeznaczonych do sprzedaży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</si>
  <si>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</si>
  <si>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</si>
  <si>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</si>
  <si>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</si>
  <si>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</si>
  <si>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</si>
  <si>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</si>
  <si>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</si>
  <si>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Wartość bilansowa brutto ekspozycji restrukturyzowanych</t>
  </si>
  <si>
    <t>Kredyty i zaliczki, które restrukturyzowano więcej niż dwukrotnie</t>
  </si>
  <si>
    <t>Nieobsługiwane kredyty i zaliczki restrukturyzowane, które nie spełniały kryteriów przeniesienia z kategorii ekspozycji nieobsługiwanych</t>
  </si>
  <si>
    <t>Przeterminowane o &gt; 30 dni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</si>
  <si>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</si>
  <si>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</si>
  <si>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</si>
  <si>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</si>
  <si>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</si>
  <si>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</si>
  <si>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Skumulowana utrata wartości</t>
  </si>
  <si>
    <t>Skumulowane ujemne zmiany wartości godziwej z powodu ryzyka kredytowego z tytułu ekspozycji nieobsługiwanych</t>
  </si>
  <si>
    <t>W tym nieobsługiwane</t>
  </si>
  <si>
    <t>Ekspozycje bilansowe</t>
  </si>
  <si>
    <t>EU CQ5: Jakość kredytowa kredytów i zaliczek udzielanych przedsiębiorstwom niefinansowym według branż</t>
  </si>
  <si>
    <t>Wartość bilansowa brutto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</si>
  <si>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</si>
  <si>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</si>
  <si>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</si>
  <si>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</si>
  <si>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</si>
  <si>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</si>
  <si>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</si>
  <si>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</si>
  <si>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</si>
  <si>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</si>
  <si>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</si>
  <si>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</si>
  <si>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</si>
  <si>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</si>
  <si>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</si>
  <si>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</si>
  <si>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</si>
  <si>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</si>
  <si>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</si>
  <si>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</si>
  <si>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>W tym przeterminowane o &gt; 30 dni ≤ 90 dni</t>
  </si>
  <si>
    <t>Skumulowana utrata wartości aktywów zabezpieczonych</t>
  </si>
  <si>
    <t>Zabezpieczenie</t>
  </si>
  <si>
    <t>Otrzymane gwarancje finansowe</t>
  </si>
  <si>
    <t xml:space="preserve">Zabezpieczenie uzyskane przez przejęcie </t>
  </si>
  <si>
    <t>Wartość w momencie początkowego ujęcia</t>
  </si>
  <si>
    <t>Skumulowane ujemne zmiany</t>
  </si>
  <si>
    <t>Rzeczowe aktywa trwałe</t>
  </si>
  <si>
    <t>Inne niż rzeczowe aktywa trwałe</t>
  </si>
  <si>
    <t>Inne zabezpieczenia</t>
  </si>
  <si>
    <t>Zmniejszenie salda zadłużenia</t>
  </si>
  <si>
    <t>Łączne zabezpieczenie uzyskane przez przejęcie</t>
  </si>
  <si>
    <t>Przejęte ≤ 2 lata</t>
  </si>
  <si>
    <t>Przejęte &gt; 2 lata ≤ 5 lat</t>
  </si>
  <si>
    <t>Przejęte &gt; 5 lat</t>
  </si>
  <si>
    <t>W tym aktywa długoterminowe przeznaczone do sprzedaży</t>
  </si>
  <si>
    <t>Zabezpieczenie uzyskane przez przejęcie, zaklasyfikowane jako rzeczowe aktywa trwałe</t>
  </si>
  <si>
    <t>Zabezpieczenie uzyskane przez przejęcie, inne niż zaklasyfikowane jako rzeczowe aktywa trwałe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</si>
  <si>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</si>
  <si>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</si>
  <si>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</si>
  <si>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</si>
  <si>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</si>
  <si>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</si>
  <si>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</si>
  <si>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</si>
  <si>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Wzór EU CR4 – Metoda standardowa – Ekspozycja na ryzyko kredytowe i skutki ograniczania ryzyka kredytowego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</si>
  <si>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</si>
  <si>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</si>
  <si>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</si>
  <si>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</si>
  <si>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</si>
  <si>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</si>
  <si>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</si>
  <si>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</si>
  <si>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</si>
  <si>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</si>
  <si>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</si>
  <si>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</si>
  <si>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</si>
  <si>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</si>
  <si>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</si>
  <si>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</si>
  <si>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</si>
  <si>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</si>
  <si>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</si>
  <si>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</si>
  <si>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</si>
  <si>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</si>
  <si>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</si>
  <si>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 xml:space="preserve">Ekspozycje wobec rządów centralnych lub banków centralnych </t>
  </si>
  <si>
    <t xml:space="preserve">Ogółem 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</si>
  <si>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</si>
  <si>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</si>
  <si>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</si>
  <si>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</si>
  <si>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</si>
  <si>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</si>
  <si>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</si>
  <si>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</si>
  <si>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</si>
  <si>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</si>
  <si>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</si>
  <si>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</si>
  <si>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</si>
  <si>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</si>
  <si>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</si>
  <si>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</si>
  <si>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</si>
  <si>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</si>
  <si>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</si>
  <si>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</si>
  <si>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</si>
  <si>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</si>
  <si>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</si>
  <si>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</si>
  <si>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</si>
  <si>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</si>
  <si>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</si>
  <si>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</si>
  <si>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</si>
  <si>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</si>
  <si>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</si>
  <si>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</si>
  <si>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</si>
  <si>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</si>
  <si>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</si>
  <si>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</si>
  <si>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</si>
  <si>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</si>
  <si>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</si>
  <si>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</si>
  <si>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</si>
  <si>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</si>
  <si>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>Ochrona nabyta</t>
  </si>
  <si>
    <t>Ochrona sprzedana</t>
  </si>
  <si>
    <t>Kwoty referencyjne</t>
  </si>
  <si>
    <t>Jednopodmiotowe swapy ryzyka kredytowego</t>
  </si>
  <si>
    <t>Indeksowane swapy ryzyka kredytowego</t>
  </si>
  <si>
    <t>Swapy przychodu całkowitego</t>
  </si>
  <si>
    <t>Opcje kredytowe</t>
  </si>
  <si>
    <t>Inne kredytowe instrumenty pochodne</t>
  </si>
  <si>
    <t>Kwoty referencyjne ogółem</t>
  </si>
  <si>
    <t>Wartości godziwe</t>
  </si>
  <si>
    <t>Dodatnia wartość godziwa (aktywa)</t>
  </si>
  <si>
    <t>Ujemna wartość godziwa (zobowiązania)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</si>
  <si>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</si>
  <si>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</si>
  <si>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</si>
  <si>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</si>
  <si>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</si>
  <si>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</si>
  <si>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</si>
  <si>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</si>
  <si>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</si>
  <si>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</si>
  <si>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</si>
  <si>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</si>
  <si>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</si>
  <si>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</si>
  <si>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</si>
  <si>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</si>
  <si>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</si>
  <si>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</si>
  <si>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</si>
  <si>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</si>
  <si>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</si>
  <si>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</si>
  <si>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</si>
  <si>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Działalność bankowa</t>
  </si>
  <si>
    <t>Odpowiedni wskaźnik</t>
  </si>
  <si>
    <t>Działalność bankowa objęta metodą wskaźnika bazowego</t>
  </si>
  <si>
    <t>Działalność bankowa objęta metodą standardową/alternatywną metodą standardową</t>
  </si>
  <si>
    <t>Działalność bankowa objęta metodami zaawansowanego pomiaru</t>
  </si>
  <si>
    <t>Funkcja nadzorcza organu zarządzającego</t>
  </si>
  <si>
    <t xml:space="preserve">Funkcja zarządcza organu zarządzającego </t>
  </si>
  <si>
    <t>Pozostali członkowie kadry kierowniczej wyższego szczebla</t>
  </si>
  <si>
    <t>Pozostały określony personel</t>
  </si>
  <si>
    <t>Wynagrodzenie stałe</t>
  </si>
  <si>
    <t>Liczba pracowników należących do określonego personelu</t>
  </si>
  <si>
    <t>Wynagrodzenie stałe ogółem</t>
  </si>
  <si>
    <t>EU-5x</t>
  </si>
  <si>
    <t>Wynagrodzenie zmienne</t>
  </si>
  <si>
    <t>Wynagrodzenie zmienne ogółem</t>
  </si>
  <si>
    <t>EU-13a</t>
  </si>
  <si>
    <t>EU-13b</t>
  </si>
  <si>
    <t>EU-14x</t>
  </si>
  <si>
    <t>EU-14y</t>
  </si>
  <si>
    <t>Wynagrodzenie ogółem (2 + 10)</t>
  </si>
  <si>
    <t xml:space="preserve">Gwarantowane wypłaty wynagrodzenia zmiennego </t>
  </si>
  <si>
    <t>Gwarantowane wypłaty wynagrodzenia zmiennego – liczba pracowników należących do określonego personelu</t>
  </si>
  <si>
    <t>Gwarantowane wypłaty wynagrodzenia zmiennego – kwota łączna</t>
  </si>
  <si>
    <t>Odprawy przyznane w poprzednich okresach i wypłacone w danym roku obrachunkowym</t>
  </si>
  <si>
    <t>Odprawy przyznane w poprzednich okresach i wypłacone w danym roku obrachunkowym – liczba pracowników należących do określonego personelu</t>
  </si>
  <si>
    <t>Odprawy przyznane w poprzednich okresach i wypłacone w danym roku obrachunkowym – kwota łączna</t>
  </si>
  <si>
    <t>Odprawy przyznane w danym roku obrachunkowym</t>
  </si>
  <si>
    <t>Odprawy przyznane w danym roku obrachunkowym – liczba pracowników należących do określonego personelu</t>
  </si>
  <si>
    <t>Odprawy przyznane w danym roku obrachunkowym – kwota łączna</t>
  </si>
  <si>
    <t xml:space="preserve">Wzór EU REM3 – Wynagrodzenie odroczone </t>
  </si>
  <si>
    <t>EU - g</t>
  </si>
  <si>
    <t>EU - h</t>
  </si>
  <si>
    <t>Odroczone i zatrzymane wynagrodzenie</t>
  </si>
  <si>
    <t>Łączna kwota odroczonego wynagrodzenia przyznanego za poprzednie okresy wykonywania obowiązków</t>
  </si>
  <si>
    <t xml:space="preserve">
W tym kwota wynagrodzenia przysługującego w danym roku obrachunkowym</t>
  </si>
  <si>
    <t xml:space="preserve">
W tym kwota wynagrodzenia przysługującego w kolejnych latach obrachunkowych</t>
  </si>
  <si>
    <t>Kwota korekty z tytułu wyników dokonanej w danym roku obrachunkowym w celu uwzględnienia odroczonych wynagrodzeń przysługujących w danym roku obrachunkowym</t>
  </si>
  <si>
    <t>Kwota korekty z tytułu wyników dokonanej w danym roku obrachunkowym w celu uwzględnienia odroczonych wynagrodzeń przysługujących w przyszłych latach wykonywania obowiązków</t>
  </si>
  <si>
    <t>Łączna kwota korekty w ciągu danego roku obrachunkowego wynikająca z pośrednich korekt ex post (tj. zmiany wartości odroczonych wynagrodzeń wynikające ze zmian cen instrumentów)</t>
  </si>
  <si>
    <t xml:space="preserve">Łączna kwota odroczonych wynagrodzeń przyznanych przed danym rokiem obrachunkowym i faktycznie wypłaconych w danym roku obrachunkowym </t>
  </si>
  <si>
    <t>Łączna kwota odroczonych wynagrodzeń przyznanego za poprzedni okres wykonywania obowiązków, które przysługuje, ale podlega okresom zatrzymania</t>
  </si>
  <si>
    <t>Inne formy</t>
  </si>
  <si>
    <t>Funkcja zarządcza organu zarządzającego</t>
  </si>
  <si>
    <t>Łączna kwota</t>
  </si>
  <si>
    <t>EUR</t>
  </si>
  <si>
    <t>Osoby o wysokich zarobkach stanowiące określony personel zgodnie z art. 450 lit. i) CRR</t>
  </si>
  <si>
    <t>1 000 000 do poniżej 1 500 000</t>
  </si>
  <si>
    <t>1 500 000 do poniżej 2 000 000</t>
  </si>
  <si>
    <t>2 000 000 do poniżej 2 500 000</t>
  </si>
  <si>
    <t>2 500 000 do poniżej 3 000 000</t>
  </si>
  <si>
    <t>3 000 000 do poniżej 3 500 000</t>
  </si>
  <si>
    <t>3 500 000 do poniżej 4 000 000</t>
  </si>
  <si>
    <t>4 000 000 do poniżej 4 500 000</t>
  </si>
  <si>
    <t>4 500 000 do poniżej 5 000 000</t>
  </si>
  <si>
    <t>5 000 000 do poniżej 6 000 000</t>
  </si>
  <si>
    <t>6 000 000 do poniżej 7 000 000</t>
  </si>
  <si>
    <t>7 000 000 do poniżej 8 000 000</t>
  </si>
  <si>
    <t>x</t>
  </si>
  <si>
    <t>Jeżeli potrzebne są dalsze przedziały płatności, listę należy odpowiednio wydłużyć.</t>
  </si>
  <si>
    <t xml:space="preserve">a </t>
  </si>
  <si>
    <t>Wynagrodzenie organu zarządzającego</t>
  </si>
  <si>
    <t>Obszary działalności</t>
  </si>
  <si>
    <t>Organ zarządzający ogółem</t>
  </si>
  <si>
    <t>Bankowość inwestycyjna</t>
  </si>
  <si>
    <t>Łączna liczba pracowników należących do określonego personelu</t>
  </si>
  <si>
    <t>Łączne wynagrodzenie określonego personelu</t>
  </si>
  <si>
    <t>Wartość bilansowa aktywów obciążonych</t>
  </si>
  <si>
    <t>Wartość godziwa aktywów obciążonych</t>
  </si>
  <si>
    <t>Wartość bilansowa aktywów wolnych od obciążeń</t>
  </si>
  <si>
    <t>Wartość godziwa aktywów wolnych od obciążeń</t>
  </si>
  <si>
    <t>w tym hipotetycznie kwalifikujące się EHQLA i HQLA</t>
  </si>
  <si>
    <t>w tym EHQLA i HQLA</t>
  </si>
  <si>
    <t>Aktywa instytucji ujawniającej informacje</t>
  </si>
  <si>
    <t>Instrumenty kapitałowe</t>
  </si>
  <si>
    <t>Inne aktywa</t>
  </si>
  <si>
    <t>Wolne od obciążeń</t>
  </si>
  <si>
    <t>Wartość godziwa otrzymanego zabezpieczenia lub wyemitowanych własnych dłużnych papierów wartościowych, które mogą zostać obciążone</t>
  </si>
  <si>
    <t>Zabezpieczenia otrzymane przez instytucję ujawniającą informacje</t>
  </si>
  <si>
    <t>Kredyty na żądanie</t>
  </si>
  <si>
    <t>Kredyty i zaliczki inne niż kredyty na żądanie</t>
  </si>
  <si>
    <t>230</t>
  </si>
  <si>
    <t>Inne otrzymane zabezpieczenia</t>
  </si>
  <si>
    <t>240</t>
  </si>
  <si>
    <t>Wyemitowane własne dłużne papiery wartościowe inne niż własne obligacje zabezpieczone lub sekurytyzacje</t>
  </si>
  <si>
    <t xml:space="preserve">ŁĄCZNE OTRZYMANE ZABEZPIECZENIA I WYEMITOWANE WŁASNE DŁUŻNE PAPIERY WARTOŚCIOWE </t>
  </si>
  <si>
    <t>Odpowiadające im zobowiązania, zobowiązania warunkowe lub papiery wartościowe stanowiące przedmiot udzielonej pożyczki</t>
  </si>
  <si>
    <t>Obciążone aktywa, zabezpieczenie otrzymane i wyemitowane własne
dłużne papiery wartościowe inne niż obligacje zabezpieczone i papiery sekurytyzowane</t>
  </si>
  <si>
    <t>Wartość bilansowa wybranych zobowiązań finansowych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</si>
  <si>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</si>
  <si>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</si>
  <si>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</si>
  <si>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</si>
  <si>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</si>
  <si>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</si>
  <si>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</si>
  <si>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</si>
  <si>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</si>
  <si>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</si>
  <si>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 xml:space="preserve">  W tym zabezpieczone</t>
  </si>
  <si>
    <t xml:space="preserve">    W tym zabezpieczone nieruchomościami</t>
  </si>
  <si>
    <t xml:space="preserve">      w tym instrumenty o współczynniku LTV wyższym niż 60 % i nie wyższym niż 80 %</t>
  </si>
  <si>
    <t xml:space="preserve">      w tym instrumenty o współczynniku LTV wyższym niż 80 % i nie wyższym niż 100 %</t>
  </si>
  <si>
    <t xml:space="preserve">      W tym instrumenty o współczynniku LTV wyższym niż 100 %</t>
  </si>
  <si>
    <t xml:space="preserve">  W tym o wartości ograniczonej do wartości ekspozycji</t>
  </si>
  <si>
    <t xml:space="preserve">    W tym nieruchomości</t>
  </si>
  <si>
    <t xml:space="preserve">  W tym o wartości powyżej pułapu</t>
  </si>
  <si>
    <t xml:space="preserve">  Nieruchomości mieszkalne</t>
  </si>
  <si>
    <t xml:space="preserve">  Nieruchomości komercyjne</t>
  </si>
  <si>
    <t xml:space="preserve">  Ruchomości (pojazdy, statki itp.)</t>
  </si>
  <si>
    <t xml:space="preserve">  Instrumenty kapitałowe i dłużne</t>
  </si>
  <si>
    <t xml:space="preserve">  Inne zabezpieczenia</t>
  </si>
  <si>
    <t>* Ekspozycje oraz aktywa ważone ryzykiem z tytułu ryzyka kredytowego, zgodnie z Rozporządzeniem 2021/ 637.</t>
  </si>
  <si>
    <t>* Zakres ujawnianych informacji zgodny z CRR.</t>
  </si>
  <si>
    <t>Koniec kwartału</t>
  </si>
  <si>
    <t>Zakres konsolidacji: skonsolidowanej</t>
  </si>
  <si>
    <t>Częstotliwość 
[HY, Y]</t>
  </si>
  <si>
    <t>Y</t>
  </si>
  <si>
    <t>EU TLAC3 - Kolejność zaspokajania wierzycieli – podmiot restrukturyzacji i uporządkowanej likwidacji</t>
  </si>
  <si>
    <t>w tym wieczyste papiery wartościowe</t>
  </si>
  <si>
    <t>w tym rezydualny termin zapadalności ≥ 10 lat, ale z wyłączeniem wieczystych papierów wartościowych</t>
  </si>
  <si>
    <t>w tym rezydualny termin zapadalności ≥ 5 lat &lt; 10 lat</t>
  </si>
  <si>
    <t>w tym rezydualny termin zapadalności ≥ 2 lata &lt; 5 lat</t>
  </si>
  <si>
    <t>w tym rezydualny termin zapadalności ≥ 1 rok &lt; 2 lata</t>
  </si>
  <si>
    <t>Zobowiązania i fundusze własne pomniejszone o wyłączone zobowiązania</t>
  </si>
  <si>
    <t>Zobowiązania i fundusze własne</t>
  </si>
  <si>
    <t>Opis stopnia uprzywilejowania w postępowaniu upadłościowym (tekst dowolny)</t>
  </si>
  <si>
    <t>(najniższy stopień)</t>
  </si>
  <si>
    <t xml:space="preserve">Suma kolumn 1–n </t>
  </si>
  <si>
    <t>Klasyfikacja stopni uprzywilejowania w postępowaniu upadłościowym</t>
  </si>
  <si>
    <t>Podzbiór zobowiązań i funduszy własnych pomniejszonych o wyłączone zobowiązania, które są funduszami własnymi i zobowiązaniami potencjalnie kwalifikującymi się do spełnienia [należy wybrać właściwe: MREL/TLAC]</t>
  </si>
  <si>
    <t xml:space="preserve">
w tym wyłączone zobowiązania
 </t>
  </si>
  <si>
    <t>EU TLAC3a: Kolejność zaspokajania wierzycieli – podmiot restrukturyzacji i uporządkowanej likwidacji</t>
  </si>
  <si>
    <t>EU PV1 – Korekty z tytułu ostrożnej wyceny (PVA)</t>
  </si>
  <si>
    <t xml:space="preserve">  Objęta metodą standardową:</t>
  </si>
  <si>
    <t xml:space="preserve">  Objęta alternatywną metodą standardową:</t>
  </si>
  <si>
    <t xml:space="preserve">    W tym: odroczone</t>
  </si>
  <si>
    <t xml:space="preserve">  W tym: inne formy</t>
  </si>
  <si>
    <t xml:space="preserve">  W tym: inne instrumenty</t>
  </si>
  <si>
    <t xml:space="preserve">  W tym: instrumenty związane z akcjami lub równoważne instrumenty niepieniężne </t>
  </si>
  <si>
    <t xml:space="preserve">  W tym: akcje lub odpowiadające im tytuły własności</t>
  </si>
  <si>
    <t xml:space="preserve">  W tym: w formie środków pieniężnych</t>
  </si>
  <si>
    <t xml:space="preserve">  (Nie ma zastosowania w UE)</t>
  </si>
  <si>
    <t xml:space="preserve">    W tym najwyższa wypłata przyznana jednej osobie</t>
  </si>
  <si>
    <t xml:space="preserve">    W tym odprawy wypłacone w danym roku obrachunkowym, które nie są uwzględniane w górnym pułapie premii</t>
  </si>
  <si>
    <t xml:space="preserve">    W tym odprawy odroczone</t>
  </si>
  <si>
    <t xml:space="preserve">    W tym odprawy wypłacone w danym roku obrachunkowym </t>
  </si>
  <si>
    <t xml:space="preserve">    W tym gwarantowane wypłaty wynagrodzenia zmiennego dokonywane w danym roku obrachunkowym, które nie są uwzględniane w górnym pułapie premii</t>
  </si>
  <si>
    <t xml:space="preserve">   Inne instrumenty</t>
  </si>
  <si>
    <t xml:space="preserve">   Instrumenty związane z akcjami lub równoważne instrumenty niepieniężne </t>
  </si>
  <si>
    <t xml:space="preserve">   Akcje lub odpowiadające im tytuły własności</t>
  </si>
  <si>
    <t xml:space="preserve">   W formie środków pieniężnych</t>
  </si>
  <si>
    <t xml:space="preserve">   Inne formy</t>
  </si>
  <si>
    <t xml:space="preserve">  W tym: wynagrodzenie stałe </t>
  </si>
  <si>
    <t xml:space="preserve">  W tym: wynagrodzenie zmienne </t>
  </si>
  <si>
    <t xml:space="preserve">  W tym: pozostały określony personel</t>
  </si>
  <si>
    <t xml:space="preserve">  W tym: pozostali członkowie kadry kierowniczej wyższego szczebla</t>
  </si>
  <si>
    <t xml:space="preserve">  W tym: członkowie organu zarządzającego</t>
  </si>
  <si>
    <t xml:space="preserve">  w tym: wyemitowane przez przedsiębiorstwa niefinansowe</t>
  </si>
  <si>
    <t xml:space="preserve">  w tym: wyemitowane przez instytucje finansowe</t>
  </si>
  <si>
    <t xml:space="preserve">  w tym: wyemitowane przez sektor instytucji rządowych i samorządowych</t>
  </si>
  <si>
    <t xml:space="preserve">  w tym: sekurytyzacje</t>
  </si>
  <si>
    <t xml:space="preserve">  w tym: obligacje zabezpieczone</t>
  </si>
  <si>
    <t>Nieoddane jeszcze w zastaw wyemitowane własne obligacje zabezpieczone i sekurytyzacje</t>
  </si>
  <si>
    <t xml:space="preserve">
Wartość godziwa otrzymanego obciążonego zabezpieczenia lub wyemitowanych własnych dłużnych papierów wartościowych</t>
  </si>
  <si>
    <t>HY</t>
  </si>
  <si>
    <t xml:space="preserve">EU LI1 – Różnice między rachunkowym a ostrożnościowym zakresem konsolidacji oraz przyporządkowanie kategorii sprawozdań finansowych do kategorii ryzyka regulacyjnego </t>
  </si>
  <si>
    <t>Rodzaj zdarzenia</t>
  </si>
  <si>
    <t>Suma strat</t>
  </si>
  <si>
    <t>Kategoria zdarzenia</t>
  </si>
  <si>
    <t>Kwota rzeczywista brutto</t>
  </si>
  <si>
    <t>Kwota rzeczywista netto</t>
  </si>
  <si>
    <t>Rozkład strat rzeczywistych z tytułu ryzyka operacyjnego według rodzajów i kategorii zdarzenia</t>
  </si>
  <si>
    <t>ORM - Rozkład strat rzeczywistych z tytułu ryzyka operacyjnego według rodzajów i kategorii zdarzenia</t>
  </si>
  <si>
    <t>Porównanie funduszy własnych instytucji oraz współczynnika kapitałowego oraz wskaźnika dźwigni finansowej z uwzględnieniem i bez uwzględnienia zastosowania rozwiązań przejściowych dotyczących MSSF 9 i analogicznych oczekiwanych strat z tytułu kredytów (Wytyczne EBA/GL/2020/12)</t>
  </si>
  <si>
    <t>Dostępny kapitał (kwoty)</t>
  </si>
  <si>
    <t>Kapitał podstawowy Tier 1 (CET1)</t>
  </si>
  <si>
    <t>Kapitał podstawowy Tier 1, gdyby nie stosowano rozwiązań przejściowych dotyczących MSSF 9 lub analogicznych oczekiwanych strat z tytułu kredytów</t>
  </si>
  <si>
    <t>Kapitał podstawowy Tier 1, gdyby nie stosowano tymczasowego traktowania niezrealizowanych zysków i strat wycenianych według wartości godziwej przez inne całkowite dochody, zgodnie z art. 468 Rozporządzenia</t>
  </si>
  <si>
    <t>Kapitał Tier 1</t>
  </si>
  <si>
    <t>Kapitał Tier 1, gdyby nie stosowano rozwiązań przejściowych dotyczących MSSF 9 lub analogicznych oczekiwanych strat z tytułu kredytów</t>
  </si>
  <si>
    <t>4a</t>
  </si>
  <si>
    <t>Kapitał Tier 1,  gdyby nie stosowano tymczasowego traktowania niezrealizowanych zysków i strat wycenianych według wartości godziwej przez inne całkowite dochody, zgodnie z art. 468 Rozporządzenia</t>
  </si>
  <si>
    <t>Łączny kapitał, gdyby nie stosowano rozwiązań przejściowych dotyczących MSSF 9 lub analogicznych oczekiwanych strat z tytułu kredytów</t>
  </si>
  <si>
    <t>6a</t>
  </si>
  <si>
    <t>Łączny kapitał,   gdyby nie stosowano tymczasowego traktowania niezrealizowanych zysków i strat wycenianych według wartości godziwej przez inne całkowite dochody, zgodnie z art. 468 Rozporządzenia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</si>
  <si>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</si>
  <si>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</si>
  <si>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kredytowych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</si>
  <si>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</si>
  <si>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</si>
  <si>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</si>
  <si>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10a</t>
  </si>
  <si>
    <t>Kapitał podstawowy Tier 1 (jako procent kwoty ekspozycji na ryzyko),  gdyby nie stosowano tymczasowego traktowania niezrealizowanych zysków i strat wycenianych według wartości godziwej przez inne całkowite dochody, zgodnie z art. 468 Rozporządzenia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</si>
  <si>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</si>
  <si>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</si>
  <si>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12a</t>
  </si>
  <si>
    <t>Kapitał Tier 1 (jako procent kwoty ekspozycji na ryzyko), gdyby nie stosowano tymczasowego traktowania niezrealizowanych zysków i strat wycenianych według wartości godziwej przez inne całkowite dochody, zgodnie z art. 468 Rozporządzenia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</si>
  <si>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</si>
  <si>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</si>
  <si>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14a</t>
  </si>
  <si>
    <t>Łączny kapitał (jako procent kwoty ekspozycji na ryzyko), gdyby nie stosowano tymczasowego traktowania niezrealizowanych zysków i strat wycenianych według wartości godziwej przez inne całkowite dochody, zgodnie z art. 468 Rozporządzenia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</si>
  <si>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</si>
  <si>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</si>
  <si>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</si>
  <si>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17a</t>
  </si>
  <si>
    <t>Wskaźnik dźwigni finansowej,  gdyby nie stosowano tymczasowego traktowania niezrealizowanych zysków i strat wycenianych według wartości godziwej przez inne całkowite dochody, zgodnie z art. 468 Rozporządzenia</t>
  </si>
  <si>
    <t>IFRS9 - Porównanie funduszy własnych, współczynnika kapitałowego oraz wskaźnika dźwigni finansowej z uwzględnieniem i bez uwzględnienia rozwiązań przejściowych dot. MSSF 9</t>
  </si>
  <si>
    <t>Lista tabel</t>
  </si>
  <si>
    <t>ramom ryzyka 
kredytowego</t>
  </si>
  <si>
    <t xml:space="preserve">ramom 
sekurytyzacji </t>
  </si>
  <si>
    <t>ramom ryzyka 
rynkowego</t>
  </si>
  <si>
    <t xml:space="preserve">ramom ryzyka 
kredytowego kontrahenta </t>
  </si>
  <si>
    <t>EU LR1 – LRSum - Zestawienie dotyczące uzgodnienia aktywów księgowych i ekspozycji wskaźnika dźwigni</t>
  </si>
  <si>
    <t>EU LR2 – LRCom - Wspólne ujawnianie wskaźnika dźwigni</t>
  </si>
  <si>
    <t>EU LR3 – LRSpl - Podział ekspozycji bilansowych (z wyłączeniem instrumentów pochodnych, transakcji finansowanych z użyciem papierów wartościowych (SFT) i ekspozycji wyłączonych)</t>
  </si>
  <si>
    <t xml:space="preserve">EU LIQ2 - Wskaźnik stabilnego finansowania netto </t>
  </si>
  <si>
    <t>EU CR1 - Ekspozycje obsługiwane i nieobsługiwane oraz powiązane rezerwy</t>
  </si>
  <si>
    <t>EU CR1-A - Termin zapadalności ekspozycji</t>
  </si>
  <si>
    <t>EU CR2 - Zmiany stanu nieobsługiwanych kredytów i zaliczek</t>
  </si>
  <si>
    <t>EU CR2a - Zmiany stanu nieobsługiwanych kredytów i zaliczek oraz powiązanych skumulowanych odzyskanych kwot netto</t>
  </si>
  <si>
    <t>EU CQ1 - Jakość kredytowa ekspozycji restrukturyzowanych</t>
  </si>
  <si>
    <t>EU CQ2 - Jakość działań restrukturyzacyjnych</t>
  </si>
  <si>
    <t>EU CQ3 - Jakość kredytowa przeterminowanych ekspozycji obsługiwanych i nieobsługiwanych w podziale według liczby dni przeterminowania</t>
  </si>
  <si>
    <t>EU CQ5 - Jakość kredytowa kredytów i zaliczek według branż</t>
  </si>
  <si>
    <t xml:space="preserve">EU CQ6 - Wycena zabezpieczenia – kredyty i zaliczki </t>
  </si>
  <si>
    <t xml:space="preserve">EU CQ7 - Zabezpieczenia uzyskane przez przejęcie i postępowania egzekucyjne </t>
  </si>
  <si>
    <t>EU CQ8 - Zabezpieczenia uzyskane przez przejęcie i postępowania egzekucyjne – w podziale według analiz analogicznych</t>
  </si>
  <si>
    <t>EU CR3 – Przegląd technik ograniczania ryzyka kredytowego -  Ujawnianie informacji na temat stosowania technik ograniczania ryzyka kredytowego</t>
  </si>
  <si>
    <t>EU KM2 - Najważniejsze wskaźniki – MREL i w stosownych przypadkach wymóg w zakresie funduszy własnych i zobowiązań kwalifikowalnych dotyczący globalnych instytucji o znaczeniu systemowym</t>
  </si>
  <si>
    <t xml:space="preserve">EU TLAC1 - Elementy składowe – MREL i w stosownych przypadkach wymóg w zakresie funduszy własnych i zobowiązań kwalifikowalnych dotyczący globalnych instytucji o znaczeniu systemowym </t>
  </si>
  <si>
    <t xml:space="preserve">EU KM2: Najważniejsze wskaźniki – MREL i w stosownych przypadkach wymóg w zakresie funduszy własnych i zobowiązań kwalifikowalnych dotyczący globalnych instytucji o znaczeniu systemowym </t>
  </si>
  <si>
    <t xml:space="preserve">Minimalny wymóg w zakresie funduszy własnych i zobowiązań kwalifikowalnych (MREL) </t>
  </si>
  <si>
    <t xml:space="preserve">Wymóg w zakresie funduszy własnych i zobowiązań kwalifikowalnych dotyczący globalnych instytucji o znaczeniu systemowym (TLAC) </t>
  </si>
  <si>
    <t>Fundusze własne i zobowiązania kwalifikowalne, współczynniki i elementy składowe</t>
  </si>
  <si>
    <t>Fundusze własne i zobowiązania kwalifikowalne</t>
  </si>
  <si>
    <t>EU-1a</t>
  </si>
  <si>
    <t>W tym fundusze własne i zobowiązania podporządkowane</t>
  </si>
  <si>
    <t>Łączna kwota ekspozycji na ryzyko grupy restrukturyzacji i uporządkowanej likwidacji (TREA)</t>
  </si>
  <si>
    <t>Fundusze własne i zobowiązania kwalifikowalne wyrażone jako odsetek TREA</t>
  </si>
  <si>
    <t>Miara ekspozycji całkowitej (TEM) grupy restrukturyzacji i uporządkowanej likwidacji</t>
  </si>
  <si>
    <t>Fundusze własne i zobowiązania kwalifikowalne wyrażone jako odsetek TEM</t>
  </si>
  <si>
    <t>Czy ma zastosowanie wyłączenie z podporządkowania przewidziane w art. 72b ust. 4 rozporządzenia (UE) nr 575/2013? (wyłączenie w wysokości 5 %)</t>
  </si>
  <si>
    <t>6b</t>
  </si>
  <si>
    <t>Kwota łączna dozwolonych niepodporządkowanych instrumentów zobowiązań kwalifikowalnych, jeżeli swoboda decyzji co do podporządkowania zgodnie z art. 72b ust. 3 rozporządzenia (UE) nr 575/2013 jest stosowana (wyłączenie w wysokości maks. 3,5 %)</t>
  </si>
  <si>
    <t>6c</t>
  </si>
  <si>
    <t>w przypadku gdy ograniczone wyłączenie z podporządkowania ma zastosowanie zgodnie z art. 72b ust. 3 rozporządzenia (UE) nr 575/2013, kwota wyemitowanych środków, których stopień uprzywilejowania jest równy stopniowi uprzywilejowania wyłączonych zobowiązań i które ujęto w wierszu 1, podzielona przez kwotę wyemitowanych środków, których stopień uprzywilejowania jest równy stopniowi uprzywilejowania wyłączonych zobowiązań i które zostałyby ujęte w wierszu 1, jeżeli nie zastosowano by ograniczenia (%)</t>
  </si>
  <si>
    <t>Minimalny wymóg w zakresie funduszy własnych i zobowiązań kwalifikowalnych (MREL)</t>
  </si>
  <si>
    <t>MREL wyrażony jako odsetek TREA</t>
  </si>
  <si>
    <t>W tym część, która musi zostać spełniona z wykorzystaniem funduszy własnych lub zobowiązań podporządkowanych</t>
  </si>
  <si>
    <t>MREL wyrażony jako odsetek TEM</t>
  </si>
  <si>
    <t xml:space="preserve">EU TLAC1 – Elementy składowe – MREL i w stosownych przypadkach wymóg w zakresie funduszy własnych i zobowiązań kwalifikowalnych dotyczący globalnych instytucji o znaczeniu systemowym </t>
  </si>
  <si>
    <t xml:space="preserve">Pozycja uzupełniająca: Kwoty kwalifikujące się do celów MREL, ale nie do celów TLAC </t>
  </si>
  <si>
    <t xml:space="preserve">Fundusze własne i zobowiązania kwalifikowalne oraz korekty </t>
  </si>
  <si>
    <t>Kapitał dodatkowy Tier I</t>
  </si>
  <si>
    <t>Zbiór pusty w UE</t>
  </si>
  <si>
    <t>Kapitał Tier II</t>
  </si>
  <si>
    <t>Fundusze własne do celów art. 92a rozporządzenia (UE) nr 575/2013 i art. 45 dyrektywy 2014/59/UE</t>
  </si>
  <si>
    <t xml:space="preserve">Fundusze własne i zobowiązania kwalifikowalne: Elementy kapitału nieregulacyjnego </t>
  </si>
  <si>
    <t>Instrumenty zobowiązań kwalifikowalnych wyemitowane bezpośrednio przez podmiot restrukturyzacji i uporządkowanej likwidacji podporządkowane wyłączonym zobowiązaniom (niepodlegające zasadzie praw nabytych)</t>
  </si>
  <si>
    <t>EU-12a</t>
  </si>
  <si>
    <t>Instrumenty zobowiązań kwalifikowalnych wyemitowane przez inne podmioty należące do grupy restrukturyzacji i uporządkowanej likwidacji podporządkowane wyłączonym zobowiązaniom (niepodlegające zasadzie praw nabytych)</t>
  </si>
  <si>
    <t>EU-12b</t>
  </si>
  <si>
    <t>Instrumenty zobowiązań kwalifikowalnych podporządkowane wyłączonym zobowiązaniom wyemitowane przed dniem 27 czerwca 2019 r. (podporządkowane podlegające zasadzie praw nabytych)</t>
  </si>
  <si>
    <t>EU-12c</t>
  </si>
  <si>
    <t>Instrumenty w Tier II o rezydualnym terminie zapadalności wynoszącym co najmniej jeden rok, w takim zakresie, w jakim nie kwalifikują się one jako pozycje w Tier II</t>
  </si>
  <si>
    <t>Zobowiązania kwalifikowalne niepodporządkowane wyłączonym zobowiązaniom (niepodlegające zasadzie praw nabytych, przed zastosowaniem ograniczenia)</t>
  </si>
  <si>
    <t>Zobowiązania kwalifikowalne niepodporządkowane wyłączonym zobowiązaniom wyemitowane przed dniem 27 czerwca 2019 r. (przed zastosowaniem ograniczenia)</t>
  </si>
  <si>
    <t>Kwota niepodporządkowanych instrumentów zobowiązań kwalifikowalnych, w stosownych przypadkach po zastosowaniu przepisów art. 72b ust. 3 CRR</t>
  </si>
  <si>
    <t>Pozycje zobowiązań kwalifikowalnych przed korektą</t>
  </si>
  <si>
    <t>W tym pozycje zobowiązań podporządkowanych</t>
  </si>
  <si>
    <t>Fundusze własne i zobowiązania kwalifikowalne: Korekty elementów kapitału nieregulacyjnego</t>
  </si>
  <si>
    <t>Pozycje funduszy własnych i zobowiązań kwalifikowalnych przed korektą</t>
  </si>
  <si>
    <t>(Odliczenie ekspozycji między grupami restrukturyzacji i uporządkowanej likwidacji realizującymi strategię wielokrotnych punktów kontaktowych)</t>
  </si>
  <si>
    <t>(Odliczenie inwestycji w inne instrumenty zobowiązań kwalifikowalnych)</t>
  </si>
  <si>
    <t>Fundusze własne i zobowiązania kwalifikowalne po korekcie</t>
  </si>
  <si>
    <t>W tym: fundusze własne i zobowiązania podporządkowane</t>
  </si>
  <si>
    <t xml:space="preserve">Kwota ekspozycji ważonej ryzykiem i miara ekspozycji wskaźnika dźwigni grupy restrukturyzacji i uporządkowanej likwidacji </t>
  </si>
  <si>
    <t>Łączna kwota ekspozycji na ryzyko (TREA)</t>
  </si>
  <si>
    <t>Miara ekspozycji całkowitej (TEM)</t>
  </si>
  <si>
    <t xml:space="preserve">Współczynnik funduszy własnych i zobowiązań kwalifikowalnych </t>
  </si>
  <si>
    <t>Kapitał podstawowy Tier I (wyrażony jako odsetek TREA) dostępny po spełnieniu wymogów grupy restrukturyzacji i uporządkowanej likwidacji</t>
  </si>
  <si>
    <t>Wymóg połączonego bufora specyficznego dla instytucji</t>
  </si>
  <si>
    <t>w tym wymóg utrzymywania bufora zabezpieczającego</t>
  </si>
  <si>
    <t>w tym wymóg utrzymywania bufora antycyklicznego</t>
  </si>
  <si>
    <t>w tym wymóg utrzymywania bufora ryzyka systemowego</t>
  </si>
  <si>
    <t>EU-31a</t>
  </si>
  <si>
    <t>w tym bufor globalnych instytucji o znaczeniu systemowym lub innych instytucji o znaczeniu systemowym</t>
  </si>
  <si>
    <t xml:space="preserve">Pozycje uzupełniające </t>
  </si>
  <si>
    <t>EU-32</t>
  </si>
  <si>
    <t>Łączna kwota wyłączonych zobowiązań, o których mowa w art. 72a ust. 2 rozporządzenia (UE) nr 575/2013</t>
  </si>
  <si>
    <t>za okres 2023 / 12</t>
  </si>
  <si>
    <t>31.12.2023</t>
  </si>
  <si>
    <t>30.09.2023</t>
  </si>
  <si>
    <t>30.06.2023</t>
  </si>
  <si>
    <t>31.03.2023</t>
  </si>
  <si>
    <t>31.12.2022</t>
  </si>
  <si>
    <t/>
  </si>
  <si>
    <t>Stosunki pracownicze</t>
  </si>
  <si>
    <t>Klasyfikacja klienta i ekspozycje</t>
  </si>
  <si>
    <t>Klęski żywiołowe i inne zdarzenia</t>
  </si>
  <si>
    <t>Systemy</t>
  </si>
  <si>
    <t>Wprowadzanie do systemu, wykonywanie, rozliczanie i obsługa transakcji</t>
  </si>
  <si>
    <t>Sprzedawcy i dostawcy</t>
  </si>
  <si>
    <t>Wykonanie transakcji, dostawa i zarządzanie procesami operacyjnymi</t>
  </si>
  <si>
    <t xml:space="preserve">   Kradzież i oszustwo</t>
  </si>
  <si>
    <t>Oszustwo zewnętrzne</t>
  </si>
  <si>
    <t>Zasady dotyczące zatrudnienia oraz bezpieczeństwo w miejscu pracy</t>
  </si>
  <si>
    <t>Klienci, produkty i praktyki operacyjne</t>
  </si>
  <si>
    <t>Szkody związane z aktywami rzeczowymi</t>
  </si>
  <si>
    <t>Zakłócenia działalności banku i awarie systemów</t>
  </si>
  <si>
    <t>Aktywa</t>
  </si>
  <si>
    <t>Kasa, środki w Banku Centralnym</t>
  </si>
  <si>
    <t>Należności od innych banków</t>
  </si>
  <si>
    <t>- obowiązkowo wyceniane w wartości godziwej przez wynik finansowy</t>
  </si>
  <si>
    <t>- wyceniane w zamortyzowanym koszcie</t>
  </si>
  <si>
    <t>Należności z tytułu zakupionych papierów wartościowych z otrzymanym przyrzeczeniem odkupu</t>
  </si>
  <si>
    <t>Pochodne instrumenty finansowe</t>
  </si>
  <si>
    <t>Należności z tytułu leasingu finansowego</t>
  </si>
  <si>
    <t>Papiery wartościowe:</t>
  </si>
  <si>
    <t>- przeznaczone do obrotu</t>
  </si>
  <si>
    <t>- wyceniane w wartości godziwej przez inne całkowite dochody</t>
  </si>
  <si>
    <t>- wyznaczone do wyceny w wartości godziwej przez inne całkowite dochody</t>
  </si>
  <si>
    <t>Kredyty i pożyczki udzielone klientom:</t>
  </si>
  <si>
    <t>Inwestycje w jednostki zależne i stowarzyszone</t>
  </si>
  <si>
    <t>Zapasy</t>
  </si>
  <si>
    <t>Nieruchomości inwestycyjne</t>
  </si>
  <si>
    <t>Wartości niematerialne</t>
  </si>
  <si>
    <t>Należności z tytułu bieżącego podatku dochodowego</t>
  </si>
  <si>
    <t>Aktywo z tytułu odroczonego podatku dochodowego</t>
  </si>
  <si>
    <t>Aktywa trwałe przeznaczone do sprzedaży</t>
  </si>
  <si>
    <t>Pozostałe aktywa</t>
  </si>
  <si>
    <t>Aktywa razem</t>
  </si>
  <si>
    <t xml:space="preserve">Zobowiązania </t>
  </si>
  <si>
    <t>Zobowiązania wobec Banku Centralnego</t>
  </si>
  <si>
    <t>Zobowiązania wobec innych banków</t>
  </si>
  <si>
    <t>Zobowiązania z tytułu sprzedanych papierów wartościowych z udzielonym przyrzeczeniem odkupu</t>
  </si>
  <si>
    <t>Zobowiązania finansowe wyceniane do wartości godziwej przez rachunek zysków i strat</t>
  </si>
  <si>
    <t>Zobowiązania wobec klientów</t>
  </si>
  <si>
    <t>Zobowiązania z tytułu emisji dłużnych papierów wartościowych</t>
  </si>
  <si>
    <t>Zobowiązania z tytułu bieżącego podatku dochodowego</t>
  </si>
  <si>
    <t>Rezerwa z tytułu odroczonego podatku dochodowego</t>
  </si>
  <si>
    <t>Pozostałe zobowiązania</t>
  </si>
  <si>
    <t>Rezerwy</t>
  </si>
  <si>
    <t>Zobowiązania razem</t>
  </si>
  <si>
    <t>Kapitał zakładowy</t>
  </si>
  <si>
    <t>Akcje własne</t>
  </si>
  <si>
    <t>Kapitał zapasowy</t>
  </si>
  <si>
    <t>Inne całkowite dochody</t>
  </si>
  <si>
    <t>Niepodzielony wynik finansowy z lat ubiegłych</t>
  </si>
  <si>
    <t>Wynik roku bieżącego</t>
  </si>
  <si>
    <t>Pozostałe kapitały </t>
  </si>
  <si>
    <t>Razem kapitał własny przypadający akcjonariuszom jednostki dominującej</t>
  </si>
  <si>
    <t>Przypadający akcjonariuszom niekontrolującym</t>
  </si>
  <si>
    <t>Kapitał własny ogółem</t>
  </si>
  <si>
    <t>Suma zobowiązań i kapitału własnego</t>
  </si>
  <si>
    <t>Podlegające ramom ryzyka kredytowego</t>
  </si>
  <si>
    <t xml:space="preserve">Podlegające ramom ryzyka kredytowego kontrahenta </t>
  </si>
  <si>
    <t>Podlegające ramom sekurytyzacji</t>
  </si>
  <si>
    <t>Podlegające ramom ryzyka rynkowego</t>
  </si>
  <si>
    <t>Niepodlegające wymogom w zakresie funduszy własnych lub podlegające odliczeniu od funduszy własnych</t>
  </si>
  <si>
    <t>Bak Polskiej Spółdzielczości S.A.</t>
  </si>
  <si>
    <t>Pełna</t>
  </si>
  <si>
    <t>X</t>
  </si>
  <si>
    <t>Dom Maklerski Banku BPS S.A. w likwidacji</t>
  </si>
  <si>
    <t>Działalność maklerska</t>
  </si>
  <si>
    <t>BPS  Leasing S.A.</t>
  </si>
  <si>
    <t>Usługi leasingowe i faktoringowe</t>
  </si>
  <si>
    <t>BPS Towarzystwo Funduszy Inwestycyjnych S.A.</t>
  </si>
  <si>
    <t>Zarządzanie funduszami</t>
  </si>
  <si>
    <t>BPS Nieruchomości S.A.</t>
  </si>
  <si>
    <t>Obsługa administracyjna oraz wynajem i zarządzanie nieruchomościami</t>
  </si>
  <si>
    <t>Uzdrowisko Iwonicz S.A.</t>
  </si>
  <si>
    <t>Działalność uzdrowiskowa</t>
  </si>
  <si>
    <t>Uzdrowisko Kamień Pomorski S.A.</t>
  </si>
  <si>
    <t>Uzdrowisko Konstancin-Zdrój S.A.</t>
  </si>
  <si>
    <t>Zakład Leczniczy Uzdrowisko Nałęczów S.A.</t>
  </si>
  <si>
    <t>FW Południe Sp.z o.o.</t>
  </si>
  <si>
    <t>Działalność farm wiatrowych</t>
  </si>
  <si>
    <t>BPS 3 FIZ NFW w likwidacji</t>
  </si>
  <si>
    <t>Fundusz inwestycyjny</t>
  </si>
  <si>
    <t>Uzdrowiska Polskie FIZ AN</t>
  </si>
  <si>
    <t>BPS Rynku Nieruchomości FIZ AN</t>
  </si>
  <si>
    <t>VerdIT Sp. z o.o.</t>
  </si>
  <si>
    <t>Praw własności</t>
  </si>
  <si>
    <t>Usługi teleinformatyczne</t>
  </si>
  <si>
    <t>Quantum 4 FIZ AN w likwidacji</t>
  </si>
  <si>
    <t>Quantum 9 FIZ AN</t>
  </si>
  <si>
    <t>Wzór EU CCA - Główne cechy regulacyjnych instrumentów funduszy własnych i instrumentów zobowiązań kwalifikowalnych</t>
  </si>
  <si>
    <t>Obligacje BPS0925</t>
  </si>
  <si>
    <t>Obligacje BPS0326</t>
  </si>
  <si>
    <t>Obligacje BPS0228</t>
  </si>
  <si>
    <t>Obligacje BPS0328</t>
  </si>
  <si>
    <t>Obligacje BPS1029</t>
  </si>
  <si>
    <t>Obligacje BPS1029A</t>
  </si>
  <si>
    <t>Obligacje BPS0728</t>
  </si>
  <si>
    <t>Obligacje BPS1130</t>
  </si>
  <si>
    <t>Bank BPS S.A.</t>
  </si>
  <si>
    <t>-</t>
  </si>
  <si>
    <t>publiczna</t>
  </si>
  <si>
    <t>Prawo polskie</t>
  </si>
  <si>
    <t>3a</t>
  </si>
  <si>
    <t>nie dotyczy</t>
  </si>
  <si>
    <t>Obecny sposób ujmowania z uwzględnieniem, w stosownych przypadkach, przejściowych przepisów CRR</t>
  </si>
  <si>
    <t>Tier II</t>
  </si>
  <si>
    <t>Zasady określone w rozporządzeniu CRR obowiązujące po okresie przejściowym</t>
  </si>
  <si>
    <t>Kwalifikowalne na poziomie jednostkowym lub (sub-)skonsolidowanym/ na poziomie jednostkowym oraz (sub-)skonsolidowanym</t>
  </si>
  <si>
    <t>jednostkowy
/skonsolidowany</t>
  </si>
  <si>
    <t>Rodzaj instrumentu (rodzaje określane zgodnie z systemem prawnym)</t>
  </si>
  <si>
    <t>obligacje podporządkowane</t>
  </si>
  <si>
    <t>Kwota uznana w kapitale regulacyjnym lub zobowiązaniach kwalifikowalnych (waluta w mln, według stanu na ostatni dzień sprawozdawczy) (mln zł)</t>
  </si>
  <si>
    <t>Wartość nominalna instrumentu (mln zł)</t>
  </si>
  <si>
    <t>należność główna wraz z należnymi odsetkami naliczonymi w Dacie Wykupu</t>
  </si>
  <si>
    <t>Zobowiązanie - koszt zamortyzowany</t>
  </si>
  <si>
    <t>terminowe</t>
  </si>
  <si>
    <t>Pierwotny termin zapadalności</t>
  </si>
  <si>
    <t>tak</t>
  </si>
  <si>
    <t>Tak</t>
  </si>
  <si>
    <t>Termin wykupu opcjonalnego, termin wykupu warunkowego oraz kwota wykupu (mln  zł)</t>
  </si>
  <si>
    <t>2020-09-21     41,88</t>
  </si>
  <si>
    <t>2021-03-30      83,90</t>
  </si>
  <si>
    <t>2023-02-26     40,00</t>
  </si>
  <si>
    <t>2023-03-19      55,60</t>
  </si>
  <si>
    <t>2024-10-15      36,00</t>
  </si>
  <si>
    <t>2024-10-30    47,60</t>
  </si>
  <si>
    <t>2028-07-13   97,20</t>
  </si>
  <si>
    <t>2028-12-05   140,00</t>
  </si>
  <si>
    <t>Kolejne terminy wykupu, jeśli dotyczy</t>
  </si>
  <si>
    <t>Stała lub zmienna dywidenda / stały lub zmienny kupon</t>
  </si>
  <si>
    <t>stopa zmienna</t>
  </si>
  <si>
    <t>Kupon odsetkowy oraz dowolny powiązany wskaźnik</t>
  </si>
  <si>
    <t>WIBOR6M + 300 pb</t>
  </si>
  <si>
    <t>WIBOR6M + 350 pb</t>
  </si>
  <si>
    <t>WIBOR6M + 400 pb</t>
  </si>
  <si>
    <t>WIBOR6M + 250 pb</t>
  </si>
  <si>
    <t>WIBOR6M + 150 pb</t>
  </si>
  <si>
    <t>WIBOR6M + 200 pb</t>
  </si>
  <si>
    <t>Istnienie zapisanych praw do niewypłacenia dywidendy</t>
  </si>
  <si>
    <t>W pełni uznaniowe, częściowo uznaniowe czy obowiązkowe (pod względem terminu)</t>
  </si>
  <si>
    <t>obowiązkowe</t>
  </si>
  <si>
    <t>W pełni uznaniowe, częściowo uznaniowe czy obowiązkowe (pod względem kwoty)</t>
  </si>
  <si>
    <t>Istnienie opcji z oprocentowaniem rosnącym lub innej zachęty do wykupu</t>
  </si>
  <si>
    <t>nie</t>
  </si>
  <si>
    <t>Niekumulowane czy skumulowane</t>
  </si>
  <si>
    <t>niekumulacyjny</t>
  </si>
  <si>
    <t>niezamienne</t>
  </si>
  <si>
    <t>Jeżeli zamienne, zdarzenie lub zdarzenia wywołujące zamianę</t>
  </si>
  <si>
    <t>Jeżeli zamienne, w pełni czy częściowo</t>
  </si>
  <si>
    <t>Jeżeli zamienne, wskaźnik konwersji</t>
  </si>
  <si>
    <t>Jeżeli zamienne, zmiana obowiązkowa czy opcjonalna</t>
  </si>
  <si>
    <t>Jeżeli zamienne, należy określić rodzaj instrumentu, na który można dokonać zamiany</t>
  </si>
  <si>
    <t>Jeżeli zamienne, należy określić emitenta instrumentu, na który dokonuje się zamiany</t>
  </si>
  <si>
    <t>W przypadku odpisu obniżającego wartość, zdarzenie lub zdarzenia wywołujące odpis obniżający wartość</t>
  </si>
  <si>
    <t>W przypadku odpisu obniżającego wartość, w pełni czy częściowo</t>
  </si>
  <si>
    <t>W przypadku odpisu obniżającego wartość, trwale czy tymczasowo</t>
  </si>
  <si>
    <t>W przypadku tymczasowego odpisu obniżającego wartość, opis mechanizmu odpisu obniżającego wartość</t>
  </si>
  <si>
    <t>34a</t>
  </si>
  <si>
    <t>Kategoria 7/8</t>
  </si>
  <si>
    <t>Kategoria 8</t>
  </si>
  <si>
    <t>Pozycja w hierarchii podporządkowania w przypadku likwidacji (należy określić rodzaj instrumentu bezpośrednio uprzywilejowanego, w odniesieniu do danego instrumentu)</t>
  </si>
  <si>
    <t>Akcje seria A</t>
  </si>
  <si>
    <t>Akcje seria B</t>
  </si>
  <si>
    <t>Akcje seria C</t>
  </si>
  <si>
    <t>Akcje seria D</t>
  </si>
  <si>
    <t>Akcje seria E</t>
  </si>
  <si>
    <t>Akcje seria F</t>
  </si>
  <si>
    <t>Akcje seria H</t>
  </si>
  <si>
    <t>Akcje seria I</t>
  </si>
  <si>
    <t>Akcje seria J</t>
  </si>
  <si>
    <t>Akcje seria K</t>
  </si>
  <si>
    <t>Akcje seria L</t>
  </si>
  <si>
    <t>Akcje seria M</t>
  </si>
  <si>
    <t>Akcje seria N</t>
  </si>
  <si>
    <t>Akcje seria O</t>
  </si>
  <si>
    <t>Akcje seria P</t>
  </si>
  <si>
    <t>Akcje seria R</t>
  </si>
  <si>
    <t>Akcje seria S</t>
  </si>
  <si>
    <t>Akcje seria T</t>
  </si>
  <si>
    <t>Akcje seria W</t>
  </si>
  <si>
    <t>Akcje seria Z</t>
  </si>
  <si>
    <t>Akcje seria AA</t>
  </si>
  <si>
    <t>Akcje seria AB</t>
  </si>
  <si>
    <t>Akcje seria AC</t>
  </si>
  <si>
    <t>Akcje seria AD</t>
  </si>
  <si>
    <t>Akcje seria AE</t>
  </si>
  <si>
    <t>Akcje seria AF</t>
  </si>
  <si>
    <t>Akcje seria AG</t>
  </si>
  <si>
    <t>r</t>
  </si>
  <si>
    <t>s</t>
  </si>
  <si>
    <t>t</t>
  </si>
  <si>
    <t>u</t>
  </si>
  <si>
    <t>w</t>
  </si>
  <si>
    <t>y</t>
  </si>
  <si>
    <t>z</t>
  </si>
  <si>
    <t>aa</t>
  </si>
  <si>
    <t>ab</t>
  </si>
  <si>
    <t>ac</t>
  </si>
  <si>
    <t xml:space="preserve">Bank BPS S.A. </t>
  </si>
  <si>
    <t>brak</t>
  </si>
  <si>
    <t>niepubliczna</t>
  </si>
  <si>
    <t>prawo polskie</t>
  </si>
  <si>
    <t>kapitał podstawowyTier I</t>
  </si>
  <si>
    <t>poziom jednostkowy i skonsolidowany</t>
  </si>
  <si>
    <t>akcje zwykłe</t>
  </si>
  <si>
    <t>Wartość nominalna instrumentu (w mln zł)</t>
  </si>
  <si>
    <t>kapitał własny</t>
  </si>
  <si>
    <t>wieczyste</t>
  </si>
  <si>
    <t>brak terminu 
zapadalności</t>
  </si>
  <si>
    <t>w pełni uznaniowe</t>
  </si>
  <si>
    <t>niezamienny</t>
  </si>
  <si>
    <t>EU CCA_obligacje - Główne cechy regulacyjnych instrumentów funduszy własnych i instrumentów zobowiązań kwalifikowalnych</t>
  </si>
  <si>
    <t>EU CCA_akcje - Główne cechy regulacyjnych instrumentów funduszy własnych i instrumentów zobowiązań kwalifikowalnych</t>
  </si>
  <si>
    <t>Aneks
Rozporządzenia 637/2021</t>
  </si>
  <si>
    <t>EU IRRBB1 - Ryzyka stopy procentowej z tytułu działalności w ramach portfela bankowego</t>
  </si>
  <si>
    <t>Scenariusze wstrząsów stosowane do celów nadzorczych</t>
  </si>
  <si>
    <t>Zmiany w bilansowej wartości 
zaktualizowanej kapitału</t>
  </si>
  <si>
    <t>Zmiany w wyniku odsetkowym netto</t>
  </si>
  <si>
    <t>1</t>
  </si>
  <si>
    <t>Równoległy wzrost szoku</t>
  </si>
  <si>
    <t>2</t>
  </si>
  <si>
    <t>Równoległy spadek szoku</t>
  </si>
  <si>
    <t>3</t>
  </si>
  <si>
    <t>Spadek stóp krótkoterminowych i wzrost stóp długoterminowych (ang. steepener)</t>
  </si>
  <si>
    <t>4</t>
  </si>
  <si>
    <t>Wzrost stóp krótkoterminowych i spadek stóp długoterminowych (ang. flattener)</t>
  </si>
  <si>
    <t>5</t>
  </si>
  <si>
    <t>Wzrost szoku dla stóp krótkoterminowych</t>
  </si>
  <si>
    <t>6</t>
  </si>
  <si>
    <t>Spadek szoku dla stóp krótkoterminowych</t>
  </si>
  <si>
    <t>Aktywa z tytułu odroczonego podatku dochodowego netto</t>
  </si>
  <si>
    <t>Skonsolidowane sprawozdanie finansowe Grupy Kapitałowej Banku Polskiej Spółdzielczości S.A. za rok zakończony dnia 31 grudnia 2023 roku (Aktywa)</t>
  </si>
  <si>
    <t>1a</t>
  </si>
  <si>
    <t>w tym pożyczki kwalifikujace się jako instrumenty w Tier II</t>
  </si>
  <si>
    <t>Skonsolidowane sprawozdanie finansowe Grupy Kapitałowej Banku Polskiej Spółdzielczości S.A. za rok zakończony dnia 31 grudnia 2023 roku (Zobowiązania)</t>
  </si>
  <si>
    <t>ażio emisyjne</t>
  </si>
  <si>
    <t>3b</t>
  </si>
  <si>
    <t>pozostały kapitał zapasowy</t>
  </si>
  <si>
    <t>Pozostałe kapitały</t>
  </si>
  <si>
    <t>Kapitał własny rezem</t>
  </si>
  <si>
    <t>Skonsolidowane sprawozdanie finansowe Grupy Kapitałowej Banku Polskiej Spółdzielczości S.A. za rok zakończony dnia 31 grudnia 2023 roku (Kapitał własny)</t>
  </si>
  <si>
    <t>Zgodnie z hierarchią 
roszczeń</t>
  </si>
  <si>
    <t>Instrumenty kapitałowe kwalifikujące się jako kapitał podstawowy Tier I</t>
  </si>
  <si>
    <t>Instrumenty kapitałowe i pożyczki podporządkowane kwalifikujące się jako kapitał Tier II</t>
  </si>
  <si>
    <t>Inne zobowiązania</t>
  </si>
  <si>
    <t>Niezabezpieczone zobowiżania uprzywilejowane</t>
  </si>
  <si>
    <t>Zobowiązania podporządkowane  w zakresie w jakim nie kwalifikują się jako  kapitał Tier II</t>
  </si>
  <si>
    <t xml:space="preserve">Wartość bilansowa 
brutto               </t>
  </si>
  <si>
    <t xml:space="preserve">                Ekspozycje obsługiwane</t>
  </si>
  <si>
    <t xml:space="preserve">          Nieobsługiwane</t>
  </si>
  <si>
    <t xml:space="preserve">        Obsługiwane</t>
  </si>
  <si>
    <t xml:space="preserve">         Przeterminowane o &gt; 90 dni</t>
  </si>
  <si>
    <t>W tym przeterminowane 
o &gt; 90 dni ≤ 180 dni</t>
  </si>
  <si>
    <t>W tym: przeterminowane 
o &gt; 180 dni ≤ 1 rok</t>
  </si>
  <si>
    <t>W tym: Przeterminowane 
o &gt; 1 rok ≤ 2 lata</t>
  </si>
  <si>
    <t>W tym: przeterminowane 
o &gt; 2 lata ≤ 5 lat</t>
  </si>
  <si>
    <t>W tym: przeterminowane 
o &gt; 5 lata ≤ 7 lat</t>
  </si>
  <si>
    <t>W tym: przeterminowane 
o &gt; 7 lat</t>
  </si>
  <si>
    <t>Z małym prawdopodobieństwem spłaty, które nie są przeterminowane lub są przeterminowane 
o ≤ 90 dni</t>
  </si>
  <si>
    <t>nieprzeterminowane lub przeterminowane 
o ≤ 30 dni</t>
  </si>
  <si>
    <t>Bankowość 
detaliczna</t>
  </si>
  <si>
    <t>Zarządzanie 
aktywami</t>
  </si>
  <si>
    <t>Funkcje 
korporacyjne</t>
  </si>
  <si>
    <t>Wszystkie 
pozostałe</t>
  </si>
  <si>
    <t>Niezależne funkcje kontroli 
wewnętrznej</t>
  </si>
  <si>
    <t>Wzór EU CC2: Kapitał własny, wiersz 1 i 3a, kol. b)</t>
  </si>
  <si>
    <t>Wzór EU CC2: Kapitał własny, wiersz 5, kol. b)</t>
  </si>
  <si>
    <t>Wzór EU CC2: Kapitał własny, wiersz 3b, 4 i 7 kol. b)</t>
  </si>
  <si>
    <t>Wzór EU CC2: Kapitał własny, wiersz 7, kol. b)</t>
  </si>
  <si>
    <t>Wzór EU CC2: Aktywa, wiersz 1, kol. b)</t>
  </si>
  <si>
    <t>Wzór EU CC2: Aktywa, wiersz 2, kol. b)</t>
  </si>
  <si>
    <t>Wzór EU CC2: Zobowiązania, wiersz 1a, kol.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</si>
</sst>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_-* #,##0.00_-;\-* #,##0.00_-;_-* &quot;-&quot;??_-;_-@_-"/>
    <numFmt numFmtId="165" formatCode="_(* #\ ###\ ##0_);_(* \(#\ ###\ ##0\);_(* &quot;-&quot;_);_(@_)"/>
    <numFmt numFmtId="166" formatCode="#,##0_ ;\-#,##0\ "/>
    <numFmt numFmtId="167" formatCode="0.0%"/>
    <numFmt numFmtId="168" formatCode="#,##0.0"/>
    <numFmt numFmtId="169" formatCode="#,##0.000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  <font>
      <sz val="11"/>
      <color theme="1"/>
      <name val="Open Sans"/>
      <family val="2"/>
      <charset val="238"/>
    </font>
    <font>
      <sz val="10"/>
      <color indexed="8"/>
      <name val="Helvetica Neue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rgb="FF990000"/>
      <name val="Calibri"/>
      <family val="2"/>
      <charset val="238"/>
      <scheme val="minor"/>
    </font>
    <font>
      <b/>
      <sz val="8"/>
      <color rgb="FF056DAE"/>
      <name val="Calibri"/>
      <family val="2"/>
      <charset val="238"/>
      <scheme val="minor"/>
    </font>
    <font>
      <sz val="11"/>
      <color rgb="FF056DAE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AA322F"/>
      <name val="Calibri"/>
      <family val="2"/>
      <charset val="238"/>
      <scheme val="minor"/>
    </font>
    <font>
      <b/>
      <sz val="11"/>
      <color rgb="FFAA322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56DAE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EC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rgb="FF990000"/>
      <name val="Calibri"/>
      <family val="2"/>
      <charset val="238"/>
      <scheme val="minor"/>
    </font>
    <font>
      <b/>
      <sz val="8.5"/>
      <color rgb="FF99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u/>
      <sz val="11"/>
      <color rgb="FF00808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24"/>
      <color rgb="FF7A0035"/>
      <name val="Calibri"/>
      <family val="2"/>
      <charset val="238"/>
      <scheme val="minor"/>
    </font>
    <font>
      <b/>
      <sz val="8"/>
      <color rgb="FF7A0035"/>
      <name val="Calibri"/>
      <family val="2"/>
      <charset val="238"/>
      <scheme val="minor"/>
    </font>
    <font>
      <sz val="11"/>
      <color rgb="FF7A0035"/>
      <name val="Calibri"/>
      <family val="2"/>
      <charset val="238"/>
      <scheme val="minor"/>
    </font>
    <font>
      <sz val="10"/>
      <color rgb="FF7A0035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Open Sans"/>
      <family val="2"/>
      <charset val="238"/>
    </font>
    <font>
      <sz val="8"/>
      <name val="Open Sans"/>
      <family val="2"/>
      <charset val="238"/>
    </font>
    <font>
      <b/>
      <sz val="9"/>
      <name val="Open Sans"/>
      <family val="2"/>
      <charset val="238"/>
    </font>
    <font>
      <b/>
      <sz val="14"/>
      <color theme="1"/>
      <name val="Open Sans"/>
      <family val="2"/>
      <charset val="238"/>
    </font>
    <font>
      <sz val="8"/>
      <color rgb="FF990000"/>
      <name val="Open Sans"/>
      <family val="2"/>
      <charset val="238"/>
    </font>
    <font>
      <sz val="11"/>
      <color rgb="FF7A0035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7A003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7A0035"/>
      <name val="Calibri"/>
      <family val="2"/>
      <charset val="238"/>
      <scheme val="minor"/>
    </font>
    <font>
      <sz val="9"/>
      <color rgb="FF7A0035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b/>
      <sz val="24"/>
      <color rgb="FF008364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8"/>
      <color rgb="FF008364"/>
      <name val="Calibri"/>
      <family val="2"/>
      <charset val="238"/>
      <scheme val="minor"/>
    </font>
    <font>
      <sz val="11"/>
      <color rgb="FF008364"/>
      <name val="Calibri"/>
      <family val="2"/>
      <charset val="238"/>
      <scheme val="minor"/>
    </font>
    <font>
      <i/>
      <sz val="11"/>
      <color rgb="FF008364"/>
      <name val="Calibri"/>
      <family val="2"/>
      <charset val="238"/>
      <scheme val="minor"/>
    </font>
    <font>
      <b/>
      <sz val="11"/>
      <color rgb="FF008364"/>
      <name val="Calibri"/>
      <family val="2"/>
      <charset val="238"/>
      <scheme val="minor"/>
    </font>
    <font>
      <sz val="12"/>
      <color rgb="FF008364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sz val="8.5"/>
      <color rgb="FF008364"/>
      <name val="Calibri"/>
      <family val="2"/>
      <charset val="238"/>
      <scheme val="minor"/>
    </font>
    <font>
      <b/>
      <sz val="10"/>
      <color rgb="FF008364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  <font>
      <b/>
      <sz val="8"/>
      <color rgb="FF008364"/>
      <name val="Open Sans"/>
      <family val="2"/>
      <charset val="238"/>
    </font>
    <font>
      <sz val="8"/>
      <color rgb="FF008364"/>
      <name val="Open Sans"/>
      <family val="2"/>
      <charset val="238"/>
    </font>
    <font>
      <strike/>
      <sz val="11"/>
      <color rgb="FF008364"/>
      <name val="Calibri"/>
      <family val="2"/>
      <charset val="238"/>
      <scheme val="minor"/>
    </font>
    <font>
      <sz val="11"/>
      <name val="Open Sans"/>
      <family val="2"/>
      <charset val="238"/>
    </font>
    <font>
      <sz val="14"/>
      <color theme="1"/>
      <name val="Open Sans"/>
      <family val="2"/>
      <charset val="238"/>
    </font>
    <font>
      <b/>
      <sz val="9"/>
      <color rgb="FF008364"/>
      <name val="Calibri"/>
      <family val="2"/>
      <charset val="238"/>
      <scheme val="minor"/>
    </font>
    <font>
      <sz val="9"/>
      <color rgb="FF008364"/>
      <name val="Calibri"/>
      <family val="2"/>
      <charset val="238"/>
      <scheme val="minor"/>
    </font>
    <font>
      <i/>
      <sz val="9"/>
      <color rgb="FF008364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9"/>
      <color rgb="FF005C4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color theme="0"/>
      <name val="Calibri"/>
      <family val="2"/>
      <charset val="238"/>
      <scheme val="minor"/>
    </font>
    <font>
      <b/>
      <sz val="16"/>
      <color rgb="FF008364"/>
      <name val="Calibri"/>
      <family val="2"/>
      <charset val="238"/>
      <scheme val="minor"/>
    </font>
    <font>
      <b/>
      <sz val="10"/>
      <color rgb="FF00644F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4"/>
      <color rgb="FFFF0066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36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dotted">
        <color theme="0" tint="-0.34998626667073579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2" tint="-9.9948118533890809E-2"/>
      </top>
      <bottom style="medium">
        <color rgb="FFC9D239"/>
      </bottom>
      <diagonal/>
    </border>
    <border>
      <left/>
      <right/>
      <top/>
      <bottom style="thick">
        <color rgb="FFC9D239"/>
      </bottom>
      <diagonal/>
    </border>
    <border>
      <left/>
      <right/>
      <top style="medium">
        <color rgb="FFC9D239"/>
      </top>
      <bottom style="medium">
        <color rgb="FFC9D239"/>
      </bottom>
      <diagonal/>
    </border>
    <border>
      <left/>
      <right/>
      <top/>
      <bottom style="medium">
        <color rgb="FFC9D239"/>
      </bottom>
      <diagonal/>
    </border>
    <border>
      <left/>
      <right/>
      <top/>
      <bottom style="thin">
        <color rgb="FFC9D239"/>
      </bottom>
      <diagonal/>
    </border>
    <border>
      <left/>
      <right/>
      <top style="thin">
        <color rgb="FFC9D239"/>
      </top>
      <bottom style="thin">
        <color rgb="FFC9D239"/>
      </bottom>
      <diagonal/>
    </border>
    <border>
      <left/>
      <right/>
      <top style="thin">
        <color rgb="FFC9D239"/>
      </top>
      <bottom style="medium">
        <color rgb="FFC9D239"/>
      </bottom>
      <diagonal/>
    </border>
    <border>
      <left/>
      <right/>
      <top style="thick">
        <color rgb="FFC9D239"/>
      </top>
      <bottom style="thin">
        <color theme="2" tint="-9.9948118533890809E-2"/>
      </bottom>
      <diagonal/>
    </border>
    <border>
      <left/>
      <right/>
      <top style="medium">
        <color rgb="FFC9D239"/>
      </top>
      <bottom/>
      <diagonal/>
    </border>
    <border>
      <left/>
      <right/>
      <top style="medium">
        <color rgb="FFC9D239"/>
      </top>
      <bottom style="medium">
        <color rgb="FF990000"/>
      </bottom>
      <diagonal/>
    </border>
    <border>
      <left/>
      <right/>
      <top style="hair">
        <color indexed="64"/>
      </top>
      <bottom style="medium">
        <color rgb="FFC9D239"/>
      </bottom>
      <diagonal/>
    </border>
    <border>
      <left/>
      <right/>
      <top style="medium">
        <color rgb="FFC9D239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0"/>
      </left>
      <right/>
      <top style="medium">
        <color rgb="FFC9D239"/>
      </top>
      <bottom style="medium">
        <color rgb="FFC9D239"/>
      </bottom>
      <diagonal/>
    </border>
    <border>
      <left/>
      <right style="medium">
        <color theme="0"/>
      </right>
      <top style="medium">
        <color rgb="FFC9D239"/>
      </top>
      <bottom style="medium">
        <color rgb="FFC9D239"/>
      </bottom>
      <diagonal/>
    </border>
    <border>
      <left/>
      <right style="medium">
        <color theme="0"/>
      </right>
      <top/>
      <bottom style="medium">
        <color rgb="FFC9D23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dotted">
        <color theme="0" tint="-0.34998626667073579"/>
      </top>
      <bottom style="medium">
        <color rgb="FFC9D239"/>
      </bottom>
      <diagonal/>
    </border>
    <border>
      <left/>
      <right/>
      <top style="medium">
        <color rgb="FFC9D239"/>
      </top>
      <bottom style="thin">
        <color rgb="FFC9D239"/>
      </bottom>
      <diagonal/>
    </border>
    <border>
      <left/>
      <right/>
      <top style="thin">
        <color rgb="FFC9D239"/>
      </top>
      <bottom/>
      <diagonal/>
    </border>
    <border>
      <left/>
      <right style="thick">
        <color theme="0"/>
      </right>
      <top/>
      <bottom style="thin">
        <color rgb="FFC9D239"/>
      </bottom>
      <diagonal/>
    </border>
    <border>
      <left style="medium">
        <color rgb="FFC9D239"/>
      </left>
      <right/>
      <top style="medium">
        <color rgb="FFC9D239"/>
      </top>
      <bottom style="medium">
        <color rgb="FFC9D239"/>
      </bottom>
      <diagonal/>
    </border>
    <border>
      <left/>
      <right style="medium">
        <color rgb="FFC9D239"/>
      </right>
      <top style="medium">
        <color rgb="FFC9D239"/>
      </top>
      <bottom style="medium">
        <color rgb="FFC9D239"/>
      </bottom>
      <diagonal/>
    </border>
    <border>
      <left/>
      <right style="medium">
        <color rgb="FFC9D239"/>
      </right>
      <top/>
      <bottom style="medium">
        <color rgb="FFC9D239"/>
      </bottom>
      <diagonal/>
    </border>
    <border>
      <left style="thin">
        <color rgb="FFC9D239"/>
      </left>
      <right/>
      <top style="thin">
        <color rgb="FFC9D239"/>
      </top>
      <bottom style="medium">
        <color rgb="FFC9D239"/>
      </bottom>
      <diagonal/>
    </border>
    <border>
      <left style="thin">
        <color rgb="FFC9D239"/>
      </left>
      <right/>
      <top/>
      <bottom style="dotted">
        <color theme="0" tint="-0.34998626667073579"/>
      </bottom>
      <diagonal/>
    </border>
    <border>
      <left style="thin">
        <color rgb="FFC9D23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9D239"/>
      </left>
      <right/>
      <top style="dotted">
        <color theme="0" tint="-0.34998626667073579"/>
      </top>
      <bottom style="medium">
        <color rgb="FFC9D239"/>
      </bottom>
      <diagonal/>
    </border>
    <border>
      <left/>
      <right style="thin">
        <color rgb="FFC9D239"/>
      </right>
      <top style="thin">
        <color rgb="FFC9D239"/>
      </top>
      <bottom style="medium">
        <color rgb="FFC9D239"/>
      </bottom>
      <diagonal/>
    </border>
    <border>
      <left/>
      <right style="thin">
        <color rgb="FFC9D239"/>
      </right>
      <top/>
      <bottom style="dotted">
        <color theme="0" tint="-0.34998626667073579"/>
      </bottom>
      <diagonal/>
    </border>
    <border>
      <left/>
      <right style="thin">
        <color rgb="FFC9D23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C9D239"/>
      </right>
      <top style="dotted">
        <color theme="0" tint="-0.34998626667073579"/>
      </top>
      <bottom style="medium">
        <color rgb="FFC9D239"/>
      </bottom>
      <diagonal/>
    </border>
    <border>
      <left/>
      <right style="thin">
        <color rgb="FFC9D239"/>
      </right>
      <top style="medium">
        <color rgb="FFC9D239"/>
      </top>
      <bottom style="medium">
        <color rgb="FFC9D239"/>
      </bottom>
      <diagonal/>
    </border>
    <border>
      <left/>
      <right style="thin">
        <color rgb="FFC9D239"/>
      </right>
      <top/>
      <bottom style="thin">
        <color rgb="FFC9D239"/>
      </bottom>
      <diagonal/>
    </border>
    <border>
      <left/>
      <right style="thin">
        <color rgb="FFC9D239"/>
      </right>
      <top/>
      <bottom style="medium">
        <color rgb="FFC9D239"/>
      </bottom>
      <diagonal/>
    </border>
    <border>
      <left style="thin">
        <color rgb="FFC9D239"/>
      </left>
      <right/>
      <top style="medium">
        <color rgb="FFC9D239"/>
      </top>
      <bottom style="medium">
        <color rgb="FFC9D239"/>
      </bottom>
      <diagonal/>
    </border>
    <border>
      <left style="thin">
        <color rgb="FFC9D239"/>
      </left>
      <right/>
      <top/>
      <bottom style="thin">
        <color rgb="FFC9D239"/>
      </bottom>
      <diagonal/>
    </border>
    <border>
      <left style="thin">
        <color rgb="FFC9D239"/>
      </left>
      <right/>
      <top/>
      <bottom style="medium">
        <color rgb="FFC9D239"/>
      </bottom>
      <diagonal/>
    </border>
    <border>
      <left/>
      <right style="medium">
        <color rgb="FFC9D239"/>
      </right>
      <top style="thin">
        <color rgb="FFC9D239"/>
      </top>
      <bottom style="thin">
        <color rgb="FFC9D239"/>
      </bottom>
      <diagonal/>
    </border>
    <border>
      <left/>
      <right style="medium">
        <color rgb="FFC9D239"/>
      </right>
      <top style="medium">
        <color rgb="FFC9D239"/>
      </top>
      <bottom style="thin">
        <color rgb="FFC9D239"/>
      </bottom>
      <diagonal/>
    </border>
    <border>
      <left style="medium">
        <color rgb="FFC9D239"/>
      </left>
      <right style="medium">
        <color rgb="FFC9D239"/>
      </right>
      <top style="medium">
        <color rgb="FFC9D239"/>
      </top>
      <bottom/>
      <diagonal/>
    </border>
    <border>
      <left style="medium">
        <color rgb="FFC9D239"/>
      </left>
      <right style="medium">
        <color rgb="FFC9D239"/>
      </right>
      <top/>
      <bottom/>
      <diagonal/>
    </border>
    <border>
      <left style="medium">
        <color rgb="FFC9D239"/>
      </left>
      <right style="medium">
        <color rgb="FFC9D239"/>
      </right>
      <top/>
      <bottom style="medium">
        <color rgb="FFC9D239"/>
      </bottom>
      <diagonal/>
    </border>
    <border>
      <left/>
      <right style="thin">
        <color rgb="FFC9D239"/>
      </right>
      <top style="medium">
        <color rgb="FFC9D239"/>
      </top>
      <bottom style="thin">
        <color rgb="FFC9D239"/>
      </bottom>
      <diagonal/>
    </border>
    <border>
      <left/>
      <right style="thin">
        <color rgb="FFC9D239"/>
      </right>
      <top style="thin">
        <color rgb="FFC9D239"/>
      </top>
      <bottom style="thin">
        <color rgb="FFC9D239"/>
      </bottom>
      <diagonal/>
    </border>
    <border>
      <left/>
      <right style="thin">
        <color rgb="FFC9D239"/>
      </right>
      <top/>
      <bottom style="thick">
        <color rgb="FF990000"/>
      </bottom>
      <diagonal/>
    </border>
    <border>
      <left style="thin">
        <color rgb="FFC9D239"/>
      </left>
      <right/>
      <top style="medium">
        <color rgb="FFC9D239"/>
      </top>
      <bottom style="thin">
        <color rgb="FFC9D239"/>
      </bottom>
      <diagonal/>
    </border>
    <border>
      <left style="thin">
        <color rgb="FFC9D239"/>
      </left>
      <right/>
      <top style="thin">
        <color rgb="FFC9D239"/>
      </top>
      <bottom style="thin">
        <color rgb="FFC9D239"/>
      </bottom>
      <diagonal/>
    </border>
    <border>
      <left style="thin">
        <color rgb="FFC9D239"/>
      </left>
      <right/>
      <top/>
      <bottom style="thick">
        <color rgb="FF990000"/>
      </bottom>
      <diagonal/>
    </border>
    <border>
      <left/>
      <right/>
      <top style="thin">
        <color rgb="FFC9D239"/>
      </top>
      <bottom style="medium">
        <color rgb="FF990000"/>
      </bottom>
      <diagonal/>
    </border>
    <border>
      <left/>
      <right style="thick">
        <color theme="0"/>
      </right>
      <top style="medium">
        <color rgb="FFC9D239"/>
      </top>
      <bottom style="thin">
        <color rgb="FFC9D239"/>
      </bottom>
      <diagonal/>
    </border>
    <border>
      <left style="thick">
        <color theme="0"/>
      </left>
      <right/>
      <top style="medium">
        <color rgb="FFC9D239"/>
      </top>
      <bottom style="thin">
        <color rgb="FFC9D239"/>
      </bottom>
      <diagonal/>
    </border>
    <border>
      <left/>
      <right style="thick">
        <color theme="0"/>
      </right>
      <top style="thin">
        <color rgb="FFC9D239"/>
      </top>
      <bottom style="thin">
        <color rgb="FFC9D239"/>
      </bottom>
      <diagonal/>
    </border>
    <border>
      <left/>
      <right style="thin">
        <color indexed="64"/>
      </right>
      <top/>
      <bottom style="medium">
        <color rgb="FFC9D239"/>
      </bottom>
      <diagonal/>
    </border>
    <border>
      <left style="medium">
        <color theme="0"/>
      </left>
      <right/>
      <top style="medium">
        <color rgb="FFC9D239"/>
      </top>
      <bottom/>
      <diagonal/>
    </border>
    <border>
      <left/>
      <right style="medium">
        <color theme="0"/>
      </right>
      <top style="medium">
        <color rgb="FFC9D239"/>
      </top>
      <bottom/>
      <diagonal/>
    </border>
    <border>
      <left/>
      <right/>
      <top style="dotted">
        <color indexed="64"/>
      </top>
      <bottom style="medium">
        <color rgb="FFC9D239"/>
      </bottom>
      <diagonal/>
    </border>
    <border>
      <left style="medium">
        <color theme="0"/>
      </left>
      <right style="medium">
        <color theme="0"/>
      </right>
      <top style="medium">
        <color rgb="FFC9D239"/>
      </top>
      <bottom style="thin">
        <color rgb="FFC9D239"/>
      </bottom>
      <diagonal/>
    </border>
    <border>
      <left/>
      <right/>
      <top style="dotted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rgb="FFC9D239"/>
      </bottom>
      <diagonal/>
    </border>
    <border>
      <left/>
      <right/>
      <top style="medium">
        <color theme="0"/>
      </top>
      <bottom style="medium">
        <color rgb="FFC9D239"/>
      </bottom>
      <diagonal/>
    </border>
    <border>
      <left/>
      <right/>
      <top style="dotted">
        <color theme="1"/>
      </top>
      <bottom style="medium">
        <color rgb="FFC9D239"/>
      </bottom>
      <diagonal/>
    </border>
    <border>
      <left/>
      <right style="medium">
        <color theme="0"/>
      </right>
      <top style="dotted">
        <color auto="1"/>
      </top>
      <bottom style="medium">
        <color rgb="FFC9D239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hair">
        <color rgb="FF00644C"/>
      </top>
      <bottom style="hair">
        <color rgb="FF00644C"/>
      </bottom>
      <diagonal/>
    </border>
    <border>
      <left/>
      <right/>
      <top style="hair">
        <color rgb="FF00644C"/>
      </top>
      <bottom style="medium">
        <color rgb="FFC9D239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rgb="FFC9D23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rgb="FFC9D23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rgb="FFC9D239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rgb="FFC9D23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C9D23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C9D239"/>
      </bottom>
      <diagonal/>
    </border>
    <border>
      <left/>
      <right style="hair">
        <color theme="0" tint="-0.499984740745262"/>
      </right>
      <top style="medium">
        <color rgb="FFC9D239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C9D239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C9D239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medium">
        <color rgb="FFC9D239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rgb="FFC9D239"/>
      </bottom>
      <diagonal/>
    </border>
    <border>
      <left style="hair">
        <color theme="0" tint="-0.499984740745262"/>
      </left>
      <right/>
      <top/>
      <bottom style="medium">
        <color rgb="FFC9D239"/>
      </bottom>
      <diagonal/>
    </border>
    <border>
      <left/>
      <right style="hair">
        <color theme="0" tint="-0.499984740745262"/>
      </right>
      <top/>
      <bottom style="thin">
        <color rgb="FFC9D239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rgb="FFC9D239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rgb="FFC9D239"/>
      </top>
      <bottom style="thin">
        <color rgb="FFC9D239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C9D239"/>
      </top>
      <bottom style="thin">
        <color rgb="FFC9D239"/>
      </bottom>
      <diagonal/>
    </border>
    <border>
      <left/>
      <right/>
      <top style="thin">
        <color rgb="FFCAD238"/>
      </top>
      <bottom style="thin">
        <color rgb="FFCAD238"/>
      </bottom>
      <diagonal/>
    </border>
    <border>
      <left/>
      <right/>
      <top style="thin">
        <color theme="2" tint="-9.9948118533890809E-2"/>
      </top>
      <bottom style="thin">
        <color theme="0" tint="-0.14999847407452621"/>
      </bottom>
      <diagonal/>
    </border>
    <border>
      <left/>
      <right style="hair">
        <color theme="0" tint="-0.499984740745262"/>
      </right>
      <top style="medium">
        <color rgb="FFC9D239"/>
      </top>
      <bottom style="medium">
        <color rgb="FFC9D23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C9D239"/>
      </top>
      <bottom style="medium">
        <color rgb="FFC9D239"/>
      </bottom>
      <diagonal/>
    </border>
    <border>
      <left style="hair">
        <color theme="0" tint="-0.499984740745262"/>
      </left>
      <right/>
      <top style="medium">
        <color rgb="FFC9D239"/>
      </top>
      <bottom style="medium">
        <color rgb="FFC9D239"/>
      </bottom>
      <diagonal/>
    </border>
    <border>
      <left/>
      <right/>
      <top/>
      <bottom style="medium">
        <color rgb="FFCAD238"/>
      </bottom>
      <diagonal/>
    </border>
    <border>
      <left/>
      <right/>
      <top style="medium">
        <color rgb="FFCAD238"/>
      </top>
      <bottom style="medium">
        <color rgb="FFCAD238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 style="thin">
        <color rgb="FFC9D239"/>
      </right>
      <top/>
      <bottom/>
      <diagonal/>
    </border>
    <border>
      <left/>
      <right style="thin">
        <color rgb="FFC9D239"/>
      </right>
      <top style="medium">
        <color rgb="FFC9D239"/>
      </top>
      <bottom style="hair">
        <color indexed="64"/>
      </bottom>
      <diagonal/>
    </border>
    <border>
      <left/>
      <right style="thin">
        <color rgb="FFC9D239"/>
      </right>
      <top/>
      <bottom style="hair">
        <color indexed="64"/>
      </bottom>
      <diagonal/>
    </border>
    <border>
      <left/>
      <right style="thin">
        <color rgb="FFC9D239"/>
      </right>
      <top style="hair">
        <color indexed="64"/>
      </top>
      <bottom style="hair">
        <color indexed="64"/>
      </bottom>
      <diagonal/>
    </border>
    <border>
      <left/>
      <right style="thin">
        <color rgb="FFC9D239"/>
      </right>
      <top style="hair">
        <color indexed="64"/>
      </top>
      <bottom style="medium">
        <color rgb="FFC9D239"/>
      </bottom>
      <diagonal/>
    </border>
    <border>
      <left/>
      <right style="hair">
        <color indexed="64"/>
      </right>
      <top style="medium">
        <color rgb="FFC9D239"/>
      </top>
      <bottom style="hair">
        <color indexed="64"/>
      </bottom>
      <diagonal/>
    </border>
    <border>
      <left style="thin">
        <color rgb="FFC9D239"/>
      </left>
      <right/>
      <top/>
      <bottom/>
      <diagonal/>
    </border>
    <border>
      <left style="thin">
        <color rgb="FFC9D239"/>
      </left>
      <right/>
      <top style="medium">
        <color rgb="FFC9D239"/>
      </top>
      <bottom style="hair">
        <color indexed="64"/>
      </bottom>
      <diagonal/>
    </border>
    <border>
      <left style="thin">
        <color rgb="FFC9D239"/>
      </left>
      <right/>
      <top style="hair">
        <color indexed="64"/>
      </top>
      <bottom style="hair">
        <color indexed="64"/>
      </bottom>
      <diagonal/>
    </border>
    <border>
      <left style="thin">
        <color rgb="FFC9D239"/>
      </left>
      <right/>
      <top/>
      <bottom style="hair">
        <color indexed="64"/>
      </bottom>
      <diagonal/>
    </border>
    <border>
      <left style="thin">
        <color rgb="FFC9D239"/>
      </left>
      <right/>
      <top style="hair">
        <color indexed="64"/>
      </top>
      <bottom style="medium">
        <color rgb="FFC9D239"/>
      </bottom>
      <diagonal/>
    </border>
    <border>
      <left/>
      <right/>
      <top style="thin">
        <color rgb="FFC9D239"/>
      </top>
      <bottom style="thick">
        <color rgb="FF990000"/>
      </bottom>
      <diagonal/>
    </border>
    <border>
      <left style="thin">
        <color rgb="FFC9D239"/>
      </left>
      <right/>
      <top style="thin">
        <color rgb="FFC9D239"/>
      </top>
      <bottom/>
      <diagonal/>
    </border>
    <border>
      <left style="thin">
        <color rgb="FFC9D239"/>
      </left>
      <right/>
      <top style="thin">
        <color rgb="FFC9D239"/>
      </top>
      <bottom style="thick">
        <color rgb="FF990000"/>
      </bottom>
      <diagonal/>
    </border>
    <border>
      <left/>
      <right style="medium">
        <color rgb="FFC9D239"/>
      </right>
      <top/>
      <bottom style="thick">
        <color rgb="FF990000"/>
      </bottom>
      <diagonal/>
    </border>
    <border>
      <left/>
      <right style="medium">
        <color rgb="FFC9D239"/>
      </right>
      <top/>
      <bottom/>
      <diagonal/>
    </border>
    <border>
      <left style="thin">
        <color rgb="FFC9D239"/>
      </left>
      <right style="thin">
        <color rgb="FFC9D239"/>
      </right>
      <top style="thin">
        <color rgb="FFC9D239"/>
      </top>
      <bottom style="medium">
        <color rgb="FFC9D239"/>
      </bottom>
      <diagonal/>
    </border>
    <border>
      <left style="thin">
        <color rgb="FFC9D239"/>
      </left>
      <right style="thin">
        <color rgb="FFC9D239"/>
      </right>
      <top/>
      <bottom style="medium">
        <color rgb="FFC9D239"/>
      </bottom>
      <diagonal/>
    </border>
    <border>
      <left style="thin">
        <color rgb="FFC9D239"/>
      </left>
      <right/>
      <top style="medium">
        <color rgb="FFC9D239"/>
      </top>
      <bottom/>
      <diagonal/>
    </border>
    <border>
      <left style="thin">
        <color rgb="FFC9D239"/>
      </left>
      <right style="thin">
        <color rgb="FFC9D239"/>
      </right>
      <top style="thin">
        <color rgb="FFC9D239"/>
      </top>
      <bottom style="thick">
        <color rgb="FF990000"/>
      </bottom>
      <diagonal/>
    </border>
    <border>
      <left/>
      <right style="thin">
        <color rgb="FFC9D239"/>
      </right>
      <top style="thin">
        <color rgb="FFC9D239"/>
      </top>
      <bottom/>
      <diagonal/>
    </border>
    <border>
      <left/>
      <right style="thin">
        <color rgb="FFC9D239"/>
      </right>
      <top style="medium">
        <color rgb="FFC9D239"/>
      </top>
      <bottom style="thick">
        <color rgb="FF990000"/>
      </bottom>
      <diagonal/>
    </border>
    <border>
      <left/>
      <right/>
      <top style="thin">
        <color rgb="FFC9D239"/>
      </top>
      <bottom style="hair">
        <color indexed="64"/>
      </bottom>
      <diagonal/>
    </border>
    <border>
      <left style="medium">
        <color theme="0"/>
      </left>
      <right/>
      <top/>
      <bottom style="medium">
        <color rgb="FFC9D239"/>
      </bottom>
      <diagonal/>
    </border>
    <border>
      <left/>
      <right style="thin">
        <color rgb="FFC9D239"/>
      </right>
      <top style="medium">
        <color rgb="FFC9D239"/>
      </top>
      <bottom/>
      <diagonal/>
    </border>
    <border>
      <left/>
      <right style="thin">
        <color rgb="FFC9D239"/>
      </right>
      <top style="medium">
        <color rgb="FFCAD238"/>
      </top>
      <bottom style="medium">
        <color rgb="FFCAD238"/>
      </bottom>
      <diagonal/>
    </border>
    <border>
      <left/>
      <right style="thin">
        <color rgb="FFC9D239"/>
      </right>
      <top/>
      <bottom style="medium">
        <color rgb="FFCAD238"/>
      </bottom>
      <diagonal/>
    </border>
    <border>
      <left style="medium">
        <color theme="0"/>
      </left>
      <right/>
      <top style="medium">
        <color rgb="FFC9D239"/>
      </top>
      <bottom style="thin">
        <color rgb="FFC9D239"/>
      </bottom>
      <diagonal/>
    </border>
    <border>
      <left style="medium">
        <color theme="0"/>
      </left>
      <right style="medium">
        <color rgb="FFC9D239"/>
      </right>
      <top style="thin">
        <color rgb="FFC9D239"/>
      </top>
      <bottom style="thin">
        <color rgb="FFC9D239"/>
      </bottom>
      <diagonal/>
    </border>
    <border>
      <left style="medium">
        <color theme="0"/>
      </left>
      <right/>
      <top style="thin">
        <color rgb="FFC9D239"/>
      </top>
      <bottom style="thin">
        <color rgb="FFC9D239"/>
      </bottom>
      <diagonal/>
    </border>
  </borders>
  <cellStyleXfs count="31">
    <xf numFmtId="0" fontId="0" fillId="0" borderId="0"/>
    <xf numFmtId="9" fontId="14" fillId="0" borderId="0"/>
    <xf numFmtId="0" fontId="18" fillId="3" borderId="4">
      <alignment horizontal="left"/>
    </xf>
    <xf numFmtId="0" fontId="19" fillId="0" borderId="0">
      <alignment vertical="center"/>
    </xf>
    <xf numFmtId="0" fontId="21" fillId="0" borderId="0"/>
    <xf numFmtId="0" fontId="19" fillId="0" borderId="0">
      <alignment vertical="center"/>
    </xf>
    <xf numFmtId="3" fontId="19" fillId="4" borderId="1">
      <alignment horizontal="right" vertical="center"/>
      <protection locked="0"/>
    </xf>
    <xf numFmtId="0" fontId="22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24" fillId="3" borderId="3">
      <alignment horizontal="center" wrapText="1"/>
    </xf>
    <xf numFmtId="0" fontId="14" fillId="0" borderId="0"/>
    <xf numFmtId="0" fontId="14" fillId="0" borderId="0"/>
    <xf numFmtId="43" fontId="14" fillId="0" borderId="0"/>
    <xf numFmtId="0" fontId="13" fillId="0" borderId="0"/>
    <xf numFmtId="0" fontId="13" fillId="0" borderId="0"/>
    <xf numFmtId="0" fontId="13" fillId="0" borderId="0"/>
    <xf numFmtId="9" fontId="13" fillId="0" borderId="0"/>
    <xf numFmtId="0" fontId="33" fillId="0" borderId="0">
      <alignment vertical="top" wrapText="1"/>
    </xf>
    <xf numFmtId="0" fontId="14" fillId="0" borderId="0"/>
    <xf numFmtId="0" fontId="19" fillId="0" borderId="0"/>
    <xf numFmtId="0" fontId="19" fillId="0" borderId="0"/>
    <xf numFmtId="164" fontId="14" fillId="0" borderId="0"/>
    <xf numFmtId="0" fontId="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1183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9" fillId="0" borderId="0" xfId="5">
      <alignment vertical="center"/>
    </xf>
    <xf numFmtId="0" fontId="18" fillId="0" borderId="0" xfId="2" applyFill="1" applyBorder="1" applyAlignment="1">
      <alignment vertical="center"/>
    </xf>
    <xf numFmtId="0" fontId="21" fillId="0" borderId="0" xfId="4" applyAlignment="1">
      <alignment vertical="center"/>
    </xf>
    <xf numFmtId="0" fontId="19" fillId="0" borderId="0" xfId="5" applyAlignment="1">
      <alignment vertical="top" wrapText="1"/>
    </xf>
    <xf numFmtId="0" fontId="24" fillId="0" borderId="0" xfId="12" applyFill="1" applyBorder="1" applyAlignment="1">
      <alignment horizontal="center" vertical="center" wrapText="1"/>
    </xf>
    <xf numFmtId="0" fontId="20" fillId="0" borderId="0" xfId="3" quotePrefix="1" applyFont="1" applyAlignment="1">
      <alignment horizontal="center" vertical="center"/>
    </xf>
    <xf numFmtId="0" fontId="19" fillId="0" borderId="0" xfId="5" applyAlignment="1">
      <alignment vertical="center" wrapText="1"/>
    </xf>
    <xf numFmtId="0" fontId="30" fillId="0" borderId="0" xfId="5" applyFont="1" applyAlignment="1">
      <alignment vertical="top"/>
    </xf>
    <xf numFmtId="0" fontId="31" fillId="0" borderId="0" xfId="0" applyFont="1" applyAlignment="1">
      <alignment vertical="top"/>
    </xf>
    <xf numFmtId="0" fontId="32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38" fillId="0" borderId="0" xfId="0" applyFont="1"/>
    <xf numFmtId="0" fontId="28" fillId="0" borderId="0" xfId="0" applyFont="1"/>
    <xf numFmtId="0" fontId="39" fillId="0" borderId="0" xfId="0" applyFont="1"/>
    <xf numFmtId="3" fontId="40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center" vertical="center" wrapText="1"/>
    </xf>
    <xf numFmtId="0" fontId="44" fillId="0" borderId="8" xfId="0" applyFont="1" applyBorder="1" applyAlignment="1">
      <alignment horizontal="right" vertical="center"/>
    </xf>
    <xf numFmtId="49" fontId="44" fillId="0" borderId="8" xfId="0" applyNumberFormat="1" applyFont="1" applyBorder="1" applyAlignment="1">
      <alignment horizontal="left" vertical="center" wrapText="1"/>
    </xf>
    <xf numFmtId="3" fontId="44" fillId="0" borderId="8" xfId="0" applyNumberFormat="1" applyFont="1" applyBorder="1" applyAlignment="1">
      <alignment horizontal="right" vertical="center"/>
    </xf>
    <xf numFmtId="0" fontId="43" fillId="0" borderId="8" xfId="0" applyFont="1" applyBorder="1" applyAlignment="1">
      <alignment horizontal="right" vertical="center"/>
    </xf>
    <xf numFmtId="0" fontId="43" fillId="0" borderId="8" xfId="0" applyFont="1" applyBorder="1"/>
    <xf numFmtId="3" fontId="43" fillId="0" borderId="8" xfId="0" applyNumberFormat="1" applyFont="1" applyBorder="1" applyAlignment="1">
      <alignment horizontal="right"/>
    </xf>
    <xf numFmtId="49" fontId="43" fillId="0" borderId="8" xfId="0" applyNumberFormat="1" applyFont="1" applyBorder="1" applyAlignment="1">
      <alignment horizontal="left" vertical="center" wrapText="1"/>
    </xf>
    <xf numFmtId="3" fontId="43" fillId="0" borderId="8" xfId="0" applyNumberFormat="1" applyFont="1" applyBorder="1" applyAlignment="1">
      <alignment horizontal="right" vertical="center"/>
    </xf>
    <xf numFmtId="0" fontId="44" fillId="0" borderId="0" xfId="0" applyFont="1" applyAlignment="1">
      <alignment horizontal="right" vertical="center"/>
    </xf>
    <xf numFmtId="49" fontId="44" fillId="0" borderId="0" xfId="0" applyNumberFormat="1" applyFont="1" applyAlignment="1">
      <alignment horizontal="left" vertical="center" wrapText="1"/>
    </xf>
    <xf numFmtId="3" fontId="44" fillId="0" borderId="0" xfId="0" applyNumberFormat="1" applyFont="1" applyAlignment="1">
      <alignment horizontal="right" vertical="center"/>
    </xf>
    <xf numFmtId="0" fontId="44" fillId="0" borderId="0" xfId="0" applyFont="1"/>
    <xf numFmtId="0" fontId="46" fillId="0" borderId="0" xfId="0" applyFont="1"/>
    <xf numFmtId="0" fontId="47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8" xfId="0" applyFont="1" applyBorder="1" applyAlignment="1">
      <alignment horizontal="right" vertical="center"/>
    </xf>
    <xf numFmtId="0" fontId="49" fillId="0" borderId="8" xfId="0" applyFont="1" applyBorder="1" applyAlignment="1">
      <alignment vertical="center" wrapText="1"/>
    </xf>
    <xf numFmtId="3" fontId="49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49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50" fillId="0" borderId="8" xfId="0" applyFont="1" applyBorder="1" applyAlignment="1">
      <alignment horizontal="right" vertical="center"/>
    </xf>
    <xf numFmtId="0" fontId="50" fillId="0" borderId="8" xfId="0" applyFont="1" applyBorder="1" applyAlignment="1">
      <alignment horizontal="left" vertical="center" wrapText="1"/>
    </xf>
    <xf numFmtId="3" fontId="50" fillId="0" borderId="8" xfId="0" applyNumberFormat="1" applyFont="1" applyBorder="1" applyAlignment="1">
      <alignment horizontal="right" vertical="center"/>
    </xf>
    <xf numFmtId="0" fontId="34" fillId="0" borderId="0" xfId="0" applyFont="1" applyAlignment="1">
      <alignment wrapText="1"/>
    </xf>
    <xf numFmtId="0" fontId="34" fillId="0" borderId="0" xfId="0" applyFont="1"/>
    <xf numFmtId="0" fontId="44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5" xfId="0" applyFont="1" applyBorder="1" applyAlignment="1">
      <alignment vertical="center"/>
    </xf>
    <xf numFmtId="0" fontId="54" fillId="0" borderId="0" xfId="0" applyFont="1" applyAlignment="1">
      <alignment vertical="center" wrapText="1"/>
    </xf>
    <xf numFmtId="0" fontId="36" fillId="0" borderId="0" xfId="0" applyFont="1"/>
    <xf numFmtId="0" fontId="56" fillId="0" borderId="0" xfId="0" applyFont="1"/>
    <xf numFmtId="0" fontId="12" fillId="0" borderId="0" xfId="0" applyFont="1" applyAlignment="1">
      <alignment horizontal="right"/>
    </xf>
    <xf numFmtId="0" fontId="35" fillId="0" borderId="0" xfId="0" applyFont="1"/>
    <xf numFmtId="0" fontId="56" fillId="0" borderId="0" xfId="0" applyFont="1" applyAlignment="1">
      <alignment horizontal="right"/>
    </xf>
    <xf numFmtId="0" fontId="39" fillId="0" borderId="0" xfId="0" applyFont="1" applyAlignment="1">
      <alignment vertical="center"/>
    </xf>
    <xf numFmtId="3" fontId="49" fillId="0" borderId="10" xfId="0" applyNumberFormat="1" applyFont="1" applyBorder="1" applyAlignment="1">
      <alignment horizontal="right" vertical="center"/>
    </xf>
    <xf numFmtId="0" fontId="53" fillId="0" borderId="0" xfId="0" applyFont="1"/>
    <xf numFmtId="0" fontId="53" fillId="0" borderId="0" xfId="0" applyFont="1" applyAlignment="1">
      <alignment vertical="center" wrapText="1"/>
    </xf>
    <xf numFmtId="165" fontId="58" fillId="0" borderId="0" xfId="0" applyNumberFormat="1" applyFont="1" applyAlignment="1">
      <alignment horizontal="right" wrapText="1"/>
    </xf>
    <xf numFmtId="0" fontId="59" fillId="0" borderId="0" xfId="0" applyFont="1"/>
    <xf numFmtId="0" fontId="49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55" fillId="0" borderId="0" xfId="0" applyFont="1"/>
    <xf numFmtId="0" fontId="49" fillId="0" borderId="0" xfId="0" applyFont="1"/>
    <xf numFmtId="0" fontId="53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4" fillId="5" borderId="0" xfId="0" applyFont="1" applyFill="1" applyAlignment="1">
      <alignment vertical="center" wrapText="1"/>
    </xf>
    <xf numFmtId="0" fontId="43" fillId="0" borderId="8" xfId="14" applyFont="1" applyBorder="1" applyAlignment="1">
      <alignment horizontal="center" vertical="center"/>
    </xf>
    <xf numFmtId="0" fontId="43" fillId="0" borderId="8" xfId="14" applyFont="1" applyBorder="1" applyAlignment="1">
      <alignment wrapText="1"/>
    </xf>
    <xf numFmtId="0" fontId="61" fillId="0" borderId="8" xfId="14" applyFont="1" applyBorder="1" applyAlignment="1">
      <alignment horizontal="left" wrapText="1"/>
    </xf>
    <xf numFmtId="0" fontId="62" fillId="0" borderId="8" xfId="14" applyFont="1" applyBorder="1" applyAlignment="1">
      <alignment wrapText="1"/>
    </xf>
    <xf numFmtId="0" fontId="61" fillId="0" borderId="8" xfId="14" applyFont="1" applyBorder="1" applyAlignment="1">
      <alignment horizontal="center" vertical="center"/>
    </xf>
    <xf numFmtId="0" fontId="61" fillId="0" borderId="8" xfId="14" applyFont="1" applyBorder="1" applyAlignment="1">
      <alignment horizontal="left" vertical="center" wrapText="1"/>
    </xf>
    <xf numFmtId="0" fontId="43" fillId="0" borderId="8" xfId="14" applyFont="1" applyBorder="1" applyAlignment="1">
      <alignment vertical="center" wrapText="1"/>
    </xf>
    <xf numFmtId="0" fontId="63" fillId="0" borderId="0" xfId="0" applyFont="1"/>
    <xf numFmtId="0" fontId="63" fillId="0" borderId="0" xfId="0" applyFont="1" applyAlignment="1">
      <alignment vertical="center"/>
    </xf>
    <xf numFmtId="0" fontId="63" fillId="0" borderId="0" xfId="0" applyFont="1" applyAlignment="1">
      <alignment vertical="center" wrapText="1"/>
    </xf>
    <xf numFmtId="0" fontId="43" fillId="0" borderId="8" xfId="0" applyFont="1" applyBorder="1" applyAlignment="1">
      <alignment horizontal="right" vertical="center" wrapText="1"/>
    </xf>
    <xf numFmtId="0" fontId="43" fillId="0" borderId="8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right" vertical="center" wrapText="1"/>
    </xf>
    <xf numFmtId="0" fontId="44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right" vertical="center" wrapText="1"/>
    </xf>
    <xf numFmtId="3" fontId="44" fillId="8" borderId="8" xfId="0" applyNumberFormat="1" applyFont="1" applyFill="1" applyBorder="1" applyAlignment="1">
      <alignment horizontal="right" vertical="center"/>
    </xf>
    <xf numFmtId="0" fontId="44" fillId="0" borderId="10" xfId="0" applyFont="1" applyBorder="1" applyAlignment="1">
      <alignment horizontal="right" wrapText="1"/>
    </xf>
    <xf numFmtId="0" fontId="44" fillId="0" borderId="10" xfId="0" applyFont="1" applyBorder="1" applyAlignment="1">
      <alignment horizontal="left" wrapText="1"/>
    </xf>
    <xf numFmtId="3" fontId="44" fillId="0" borderId="10" xfId="0" applyNumberFormat="1" applyFont="1" applyBorder="1" applyAlignment="1">
      <alignment horizontal="right"/>
    </xf>
    <xf numFmtId="0" fontId="44" fillId="0" borderId="8" xfId="0" applyFont="1" applyBorder="1" applyAlignment="1">
      <alignment horizontal="right" wrapText="1"/>
    </xf>
    <xf numFmtId="0" fontId="44" fillId="0" borderId="8" xfId="0" applyFont="1" applyBorder="1" applyAlignment="1">
      <alignment horizontal="left" wrapText="1"/>
    </xf>
    <xf numFmtId="3" fontId="44" fillId="0" borderId="8" xfId="0" applyNumberFormat="1" applyFont="1" applyBorder="1" applyAlignment="1">
      <alignment horizontal="right"/>
    </xf>
    <xf numFmtId="0" fontId="66" fillId="0" borderId="0" xfId="0" applyFont="1"/>
    <xf numFmtId="0" fontId="66" fillId="0" borderId="0" xfId="0" applyFont="1" applyAlignment="1">
      <alignment vertical="center"/>
    </xf>
    <xf numFmtId="0" fontId="43" fillId="0" borderId="10" xfId="0" applyFont="1" applyBorder="1" applyAlignment="1">
      <alignment vertical="center" wrapText="1"/>
    </xf>
    <xf numFmtId="3" fontId="43" fillId="0" borderId="10" xfId="0" applyNumberFormat="1" applyFont="1" applyBorder="1" applyAlignment="1">
      <alignment horizontal="right" vertical="center"/>
    </xf>
    <xf numFmtId="0" fontId="44" fillId="0" borderId="8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8" fillId="0" borderId="0" xfId="0" applyFont="1"/>
    <xf numFmtId="0" fontId="43" fillId="0" borderId="10" xfId="0" applyFont="1" applyBorder="1" applyAlignment="1">
      <alignment horizontal="right" vertical="center" wrapText="1"/>
    </xf>
    <xf numFmtId="0" fontId="43" fillId="0" borderId="10" xfId="0" applyFont="1" applyBorder="1" applyAlignment="1">
      <alignment horizontal="left" vertical="center" wrapText="1"/>
    </xf>
    <xf numFmtId="3" fontId="44" fillId="0" borderId="10" xfId="0" applyNumberFormat="1" applyFont="1" applyBorder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70" fillId="0" borderId="0" xfId="0" applyFont="1" applyAlignment="1">
      <alignment horizontal="right"/>
    </xf>
    <xf numFmtId="0" fontId="71" fillId="0" borderId="0" xfId="0" applyFont="1" applyAlignment="1">
      <alignment horizontal="center" vertical="center" wrapText="1"/>
    </xf>
    <xf numFmtId="3" fontId="44" fillId="0" borderId="8" xfId="0" applyNumberFormat="1" applyFont="1" applyBorder="1" applyAlignment="1">
      <alignment horizontal="left" vertical="center" wrapText="1"/>
    </xf>
    <xf numFmtId="0" fontId="44" fillId="0" borderId="10" xfId="0" applyFont="1" applyBorder="1" applyAlignment="1">
      <alignment horizontal="right" vertical="center" wrapText="1"/>
    </xf>
    <xf numFmtId="0" fontId="44" fillId="0" borderId="10" xfId="0" applyFont="1" applyBorder="1" applyAlignment="1">
      <alignment horizontal="left" vertical="center" wrapText="1"/>
    </xf>
    <xf numFmtId="3" fontId="44" fillId="8" borderId="10" xfId="0" applyNumberFormat="1" applyFont="1" applyFill="1" applyBorder="1" applyAlignment="1">
      <alignment horizontal="right" vertical="center"/>
    </xf>
    <xf numFmtId="0" fontId="54" fillId="0" borderId="0" xfId="0" applyFont="1" applyAlignment="1">
      <alignment vertical="center"/>
    </xf>
    <xf numFmtId="0" fontId="72" fillId="0" borderId="0" xfId="0" applyFont="1" applyAlignment="1">
      <alignment vertical="center" wrapText="1"/>
    </xf>
    <xf numFmtId="0" fontId="46" fillId="0" borderId="0" xfId="0" applyFont="1" applyAlignment="1">
      <alignment horizontal="left"/>
    </xf>
    <xf numFmtId="0" fontId="73" fillId="0" borderId="0" xfId="0" applyFont="1"/>
    <xf numFmtId="3" fontId="49" fillId="0" borderId="8" xfId="15" applyNumberFormat="1" applyFont="1" applyBorder="1" applyAlignment="1">
      <alignment vertical="center" wrapText="1"/>
    </xf>
    <xf numFmtId="0" fontId="74" fillId="0" borderId="0" xfId="0" applyFont="1"/>
    <xf numFmtId="3" fontId="49" fillId="0" borderId="8" xfId="15" applyNumberFormat="1" applyFont="1" applyBorder="1" applyAlignment="1">
      <alignment horizontal="right" vertical="center" wrapText="1"/>
    </xf>
    <xf numFmtId="3" fontId="49" fillId="0" borderId="8" xfId="15" applyNumberFormat="1" applyFont="1" applyBorder="1" applyAlignment="1">
      <alignment vertical="center"/>
    </xf>
    <xf numFmtId="0" fontId="39" fillId="0" borderId="0" xfId="5" applyFont="1">
      <alignment vertical="center"/>
    </xf>
    <xf numFmtId="0" fontId="12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3" fontId="49" fillId="0" borderId="8" xfId="15" applyNumberFormat="1" applyFont="1" applyBorder="1" applyAlignment="1">
      <alignment horizontal="left" vertical="center" wrapText="1"/>
    </xf>
    <xf numFmtId="3" fontId="49" fillId="8" borderId="8" xfId="0" applyNumberFormat="1" applyFont="1" applyFill="1" applyBorder="1" applyAlignment="1">
      <alignment horizontal="right" vertical="center"/>
    </xf>
    <xf numFmtId="3" fontId="49" fillId="0" borderId="8" xfId="15" applyNumberFormat="1" applyFont="1" applyBorder="1" applyAlignment="1">
      <alignment horizontal="right" vertical="center"/>
    </xf>
    <xf numFmtId="3" fontId="49" fillId="0" borderId="0" xfId="15" applyNumberFormat="1" applyFont="1" applyAlignment="1">
      <alignment horizontal="left"/>
    </xf>
    <xf numFmtId="0" fontId="75" fillId="0" borderId="0" xfId="0" applyFont="1"/>
    <xf numFmtId="0" fontId="51" fillId="0" borderId="0" xfId="0" applyFont="1"/>
    <xf numFmtId="3" fontId="49" fillId="2" borderId="8" xfId="0" applyNumberFormat="1" applyFont="1" applyFill="1" applyBorder="1" applyAlignment="1">
      <alignment horizontal="right" vertical="center"/>
    </xf>
    <xf numFmtId="0" fontId="76" fillId="0" borderId="0" xfId="0" applyFont="1" applyAlignment="1">
      <alignment horizontal="center" vertical="center"/>
    </xf>
    <xf numFmtId="165" fontId="49" fillId="0" borderId="8" xfId="0" applyNumberFormat="1" applyFont="1" applyBorder="1" applyAlignment="1">
      <alignment vertical="center"/>
    </xf>
    <xf numFmtId="3" fontId="50" fillId="0" borderId="8" xfId="15" applyNumberFormat="1" applyFont="1" applyBorder="1" applyAlignment="1">
      <alignment horizontal="right" vertical="center" wrapText="1"/>
    </xf>
    <xf numFmtId="0" fontId="77" fillId="0" borderId="0" xfId="0" applyFont="1"/>
    <xf numFmtId="0" fontId="78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165" fontId="49" fillId="0" borderId="8" xfId="0" applyNumberFormat="1" applyFont="1" applyBorder="1" applyAlignment="1">
      <alignment horizontal="left" vertical="center" wrapText="1"/>
    </xf>
    <xf numFmtId="165" fontId="50" fillId="0" borderId="8" xfId="0" applyNumberFormat="1" applyFont="1" applyBorder="1" applyAlignment="1">
      <alignment horizontal="left" vertical="center" wrapText="1"/>
    </xf>
    <xf numFmtId="3" fontId="50" fillId="8" borderId="8" xfId="0" applyNumberFormat="1" applyFont="1" applyFill="1" applyBorder="1" applyAlignment="1">
      <alignment horizontal="right" vertical="center"/>
    </xf>
    <xf numFmtId="3" fontId="50" fillId="0" borderId="10" xfId="15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right" vertical="center"/>
    </xf>
    <xf numFmtId="0" fontId="79" fillId="0" borderId="0" xfId="0" applyFont="1" applyAlignment="1">
      <alignment vertical="center"/>
    </xf>
    <xf numFmtId="0" fontId="80" fillId="0" borderId="0" xfId="0" applyFont="1" applyAlignment="1">
      <alignment horizontal="left" vertical="top" wrapText="1"/>
    </xf>
    <xf numFmtId="0" fontId="44" fillId="0" borderId="8" xfId="0" applyFont="1" applyBorder="1" applyAlignment="1">
      <alignment horizontal="left" vertical="center"/>
    </xf>
    <xf numFmtId="0" fontId="43" fillId="0" borderId="10" xfId="0" applyFont="1" applyBorder="1" applyAlignment="1">
      <alignment vertical="center"/>
    </xf>
    <xf numFmtId="0" fontId="49" fillId="0" borderId="10" xfId="0" applyFont="1" applyBorder="1" applyAlignment="1">
      <alignment horizontal="right" vertical="center"/>
    </xf>
    <xf numFmtId="0" fontId="49" fillId="0" borderId="10" xfId="0" applyFont="1" applyBorder="1" applyAlignment="1">
      <alignment vertical="center" wrapText="1"/>
    </xf>
    <xf numFmtId="0" fontId="49" fillId="0" borderId="10" xfId="0" applyFont="1" applyBorder="1" applyAlignment="1">
      <alignment horizontal="left" vertical="center" wrapText="1"/>
    </xf>
    <xf numFmtId="0" fontId="50" fillId="0" borderId="10" xfId="0" applyFont="1" applyBorder="1" applyAlignment="1">
      <alignment horizontal="right" vertical="center"/>
    </xf>
    <xf numFmtId="0" fontId="50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horizontal="left" vertical="center" wrapText="1"/>
    </xf>
    <xf numFmtId="0" fontId="43" fillId="0" borderId="10" xfId="14" applyFont="1" applyBorder="1" applyAlignment="1">
      <alignment vertical="center" wrapText="1"/>
    </xf>
    <xf numFmtId="0" fontId="83" fillId="0" borderId="0" xfId="0" applyFont="1" applyAlignment="1">
      <alignment vertical="center"/>
    </xf>
    <xf numFmtId="0" fontId="44" fillId="0" borderId="10" xfId="0" applyFont="1" applyBorder="1" applyAlignment="1">
      <alignment vertical="center" wrapText="1"/>
    </xf>
    <xf numFmtId="3" fontId="44" fillId="0" borderId="10" xfId="0" applyNumberFormat="1" applyFont="1" applyBorder="1" applyAlignment="1">
      <alignment horizontal="right" vertical="center" wrapText="1"/>
    </xf>
    <xf numFmtId="3" fontId="49" fillId="0" borderId="11" xfId="15" applyNumberFormat="1" applyFont="1" applyBorder="1" applyAlignment="1">
      <alignment vertical="center" wrapText="1"/>
    </xf>
    <xf numFmtId="3" fontId="49" fillId="0" borderId="11" xfId="0" applyNumberFormat="1" applyFont="1" applyBorder="1" applyAlignment="1">
      <alignment horizontal="right" vertical="center"/>
    </xf>
    <xf numFmtId="3" fontId="49" fillId="0" borderId="10" xfId="15" applyNumberFormat="1" applyFont="1" applyBorder="1" applyAlignment="1">
      <alignment wrapText="1"/>
    </xf>
    <xf numFmtId="0" fontId="58" fillId="0" borderId="0" xfId="0" applyFont="1" applyAlignment="1">
      <alignment horizontal="left" wrapText="1"/>
    </xf>
    <xf numFmtId="3" fontId="49" fillId="0" borderId="11" xfId="15" applyNumberFormat="1" applyFont="1" applyBorder="1" applyAlignment="1">
      <alignment horizontal="right" vertical="center" wrapText="1"/>
    </xf>
    <xf numFmtId="3" fontId="49" fillId="0" borderId="11" xfId="15" applyNumberFormat="1" applyFont="1" applyBorder="1" applyAlignment="1">
      <alignment vertical="center"/>
    </xf>
    <xf numFmtId="3" fontId="49" fillId="0" borderId="10" xfId="15" applyNumberFormat="1" applyFont="1" applyBorder="1" applyAlignment="1">
      <alignment vertical="center"/>
    </xf>
    <xf numFmtId="3" fontId="49" fillId="0" borderId="10" xfId="15" applyNumberFormat="1" applyFont="1" applyBorder="1" applyAlignment="1">
      <alignment horizontal="right" vertical="center" wrapText="1"/>
    </xf>
    <xf numFmtId="3" fontId="49" fillId="0" borderId="10" xfId="15" applyNumberFormat="1" applyFont="1" applyBorder="1" applyAlignment="1">
      <alignment vertical="center" wrapText="1"/>
    </xf>
    <xf numFmtId="3" fontId="49" fillId="0" borderId="11" xfId="15" applyNumberFormat="1" applyFont="1" applyBorder="1" applyAlignment="1">
      <alignment horizontal="left" vertical="center" wrapText="1"/>
    </xf>
    <xf numFmtId="3" fontId="49" fillId="8" borderId="11" xfId="0" applyNumberFormat="1" applyFont="1" applyFill="1" applyBorder="1" applyAlignment="1">
      <alignment horizontal="right" vertical="center"/>
    </xf>
    <xf numFmtId="3" fontId="49" fillId="0" borderId="11" xfId="15" applyNumberFormat="1" applyFont="1" applyBorder="1" applyAlignment="1">
      <alignment horizontal="right" vertical="center"/>
    </xf>
    <xf numFmtId="3" fontId="49" fillId="0" borderId="10" xfId="15" applyNumberFormat="1" applyFont="1" applyBorder="1" applyAlignment="1">
      <alignment horizontal="left" vertical="center" wrapText="1"/>
    </xf>
    <xf numFmtId="3" fontId="49" fillId="8" borderId="10" xfId="0" applyNumberFormat="1" applyFont="1" applyFill="1" applyBorder="1" applyAlignment="1">
      <alignment horizontal="right" vertical="center"/>
    </xf>
    <xf numFmtId="3" fontId="49" fillId="0" borderId="10" xfId="15" applyNumberFormat="1" applyFont="1" applyBorder="1" applyAlignment="1">
      <alignment horizontal="right" vertical="center"/>
    </xf>
    <xf numFmtId="165" fontId="49" fillId="0" borderId="10" xfId="0" applyNumberFormat="1" applyFont="1" applyBorder="1" applyAlignment="1">
      <alignment vertical="center"/>
    </xf>
    <xf numFmtId="165" fontId="50" fillId="0" borderId="10" xfId="0" applyNumberFormat="1" applyFont="1" applyBorder="1" applyAlignment="1">
      <alignment horizontal="left" vertical="center" wrapText="1"/>
    </xf>
    <xf numFmtId="3" fontId="50" fillId="8" borderId="10" xfId="0" applyNumberFormat="1" applyFont="1" applyFill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44" fillId="0" borderId="10" xfId="0" applyFont="1" applyBorder="1" applyAlignment="1">
      <alignment horizontal="left" vertical="center"/>
    </xf>
    <xf numFmtId="0" fontId="83" fillId="0" borderId="0" xfId="0" applyFont="1"/>
    <xf numFmtId="0" fontId="89" fillId="0" borderId="0" xfId="0" applyFont="1" applyAlignment="1">
      <alignment vertical="center"/>
    </xf>
    <xf numFmtId="0" fontId="86" fillId="0" borderId="0" xfId="5" applyFont="1">
      <alignment vertical="center"/>
    </xf>
    <xf numFmtId="3" fontId="86" fillId="0" borderId="0" xfId="6" applyFont="1" applyFill="1" applyBorder="1" applyAlignment="1">
      <alignment horizontal="center" vertical="center"/>
      <protection locked="0"/>
    </xf>
    <xf numFmtId="0" fontId="86" fillId="0" borderId="0" xfId="3" quotePrefix="1" applyFont="1" applyAlignment="1">
      <alignment horizontal="center" vertical="center"/>
    </xf>
    <xf numFmtId="0" fontId="88" fillId="0" borderId="0" xfId="4" applyFont="1" applyAlignment="1">
      <alignment vertical="center"/>
    </xf>
    <xf numFmtId="0" fontId="86" fillId="0" borderId="0" xfId="3" applyFont="1" applyAlignment="1">
      <alignment horizontal="left" vertical="center" wrapText="1" indent="1"/>
    </xf>
    <xf numFmtId="3" fontId="87" fillId="0" borderId="21" xfId="15" applyNumberFormat="1" applyFont="1" applyBorder="1" applyAlignment="1">
      <alignment horizontal="right" vertical="center" wrapText="1"/>
    </xf>
    <xf numFmtId="165" fontId="49" fillId="0" borderId="21" xfId="0" applyNumberFormat="1" applyFont="1" applyBorder="1" applyAlignment="1">
      <alignment vertical="center"/>
    </xf>
    <xf numFmtId="3" fontId="49" fillId="0" borderId="21" xfId="15" applyNumberFormat="1" applyFont="1" applyBorder="1" applyAlignment="1">
      <alignment horizontal="right" vertical="center" wrapText="1"/>
    </xf>
    <xf numFmtId="3" fontId="49" fillId="0" borderId="21" xfId="0" applyNumberFormat="1" applyFont="1" applyBorder="1" applyAlignment="1">
      <alignment horizontal="right" vertical="center"/>
    </xf>
    <xf numFmtId="3" fontId="49" fillId="2" borderId="21" xfId="0" applyNumberFormat="1" applyFont="1" applyFill="1" applyBorder="1" applyAlignment="1">
      <alignment horizontal="right" vertical="center"/>
    </xf>
    <xf numFmtId="0" fontId="91" fillId="0" borderId="0" xfId="0" applyFont="1" applyAlignment="1">
      <alignment horizontal="left" vertical="center"/>
    </xf>
    <xf numFmtId="0" fontId="91" fillId="0" borderId="0" xfId="0" applyFont="1"/>
    <xf numFmtId="3" fontId="49" fillId="0" borderId="18" xfId="15" applyNumberFormat="1" applyFont="1" applyBorder="1" applyAlignment="1">
      <alignment horizontal="right" vertical="center" wrapText="1"/>
    </xf>
    <xf numFmtId="165" fontId="49" fillId="0" borderId="18" xfId="0" applyNumberFormat="1" applyFont="1" applyBorder="1" applyAlignment="1">
      <alignment vertical="center"/>
    </xf>
    <xf numFmtId="3" fontId="87" fillId="0" borderId="18" xfId="15" applyNumberFormat="1" applyFont="1" applyBorder="1" applyAlignment="1">
      <alignment horizontal="right" vertical="center" wrapText="1"/>
    </xf>
    <xf numFmtId="0" fontId="16" fillId="6" borderId="0" xfId="3" applyFont="1" applyFill="1" applyAlignment="1">
      <alignment horizontal="center" vertical="center" wrapText="1"/>
    </xf>
    <xf numFmtId="3" fontId="49" fillId="0" borderId="18" xfId="15" applyNumberFormat="1" applyFont="1" applyBorder="1" applyAlignment="1">
      <alignment horizontal="left" vertical="center" wrapText="1"/>
    </xf>
    <xf numFmtId="3" fontId="49" fillId="0" borderId="21" xfId="15" applyNumberFormat="1" applyFont="1" applyBorder="1" applyAlignment="1">
      <alignment horizontal="left" vertical="center" wrapText="1"/>
    </xf>
    <xf numFmtId="0" fontId="93" fillId="0" borderId="0" xfId="0" applyFont="1"/>
    <xf numFmtId="0" fontId="90" fillId="0" borderId="0" xfId="0" applyFont="1" applyAlignment="1">
      <alignment horizontal="right"/>
    </xf>
    <xf numFmtId="0" fontId="94" fillId="0" borderId="0" xfId="0" applyFont="1"/>
    <xf numFmtId="0" fontId="11" fillId="0" borderId="0" xfId="0" applyFont="1"/>
    <xf numFmtId="0" fontId="28" fillId="0" borderId="0" xfId="0" applyFont="1" applyAlignment="1">
      <alignment horizontal="left" wrapText="1"/>
    </xf>
    <xf numFmtId="0" fontId="94" fillId="0" borderId="0" xfId="0" applyFont="1" applyAlignment="1">
      <alignment horizontal="left" wrapText="1"/>
    </xf>
    <xf numFmtId="0" fontId="93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95" fillId="0" borderId="0" xfId="10" applyFont="1" applyAlignment="1">
      <alignment horizontal="left" vertical="center"/>
    </xf>
    <xf numFmtId="0" fontId="83" fillId="0" borderId="0" xfId="0" applyFont="1" applyAlignment="1">
      <alignment horizontal="left" vertical="center" wrapText="1"/>
    </xf>
    <xf numFmtId="0" fontId="83" fillId="0" borderId="0" xfId="0" applyFont="1" applyAlignment="1">
      <alignment horizontal="left" vertical="center"/>
    </xf>
    <xf numFmtId="0" fontId="96" fillId="0" borderId="0" xfId="2" applyFont="1" applyFill="1" applyBorder="1" applyAlignment="1">
      <alignment vertical="center"/>
    </xf>
    <xf numFmtId="0" fontId="28" fillId="0" borderId="0" xfId="3" applyFont="1">
      <alignment vertical="center"/>
    </xf>
    <xf numFmtId="0" fontId="97" fillId="0" borderId="0" xfId="4" applyFont="1" applyAlignment="1">
      <alignment horizontal="left" vertical="center"/>
    </xf>
    <xf numFmtId="0" fontId="78" fillId="0" borderId="0" xfId="5" applyFont="1">
      <alignment vertical="center"/>
    </xf>
    <xf numFmtId="0" fontId="97" fillId="0" borderId="0" xfId="4" applyFont="1" applyAlignment="1">
      <alignment vertical="center"/>
    </xf>
    <xf numFmtId="0" fontId="92" fillId="0" borderId="0" xfId="4" applyFont="1" applyAlignment="1">
      <alignment vertical="center"/>
    </xf>
    <xf numFmtId="0" fontId="28" fillId="0" borderId="0" xfId="5" applyFont="1">
      <alignment vertical="center"/>
    </xf>
    <xf numFmtId="3" fontId="49" fillId="0" borderId="21" xfId="15" applyNumberFormat="1" applyFont="1" applyBorder="1" applyAlignment="1">
      <alignment horizontal="right" vertical="center"/>
    </xf>
    <xf numFmtId="3" fontId="49" fillId="8" borderId="21" xfId="15" applyNumberFormat="1" applyFont="1" applyFill="1" applyBorder="1" applyAlignment="1">
      <alignment horizontal="right" vertical="center"/>
    </xf>
    <xf numFmtId="3" fontId="49" fillId="0" borderId="18" xfId="15" applyNumberFormat="1" applyFont="1" applyBorder="1" applyAlignment="1">
      <alignment horizontal="right" vertical="center"/>
    </xf>
    <xf numFmtId="3" fontId="49" fillId="8" borderId="18" xfId="15" applyNumberFormat="1" applyFont="1" applyFill="1" applyBorder="1" applyAlignment="1">
      <alignment horizontal="right" vertical="center"/>
    </xf>
    <xf numFmtId="3" fontId="29" fillId="0" borderId="0" xfId="6" applyFont="1" applyFill="1" applyBorder="1" applyAlignment="1">
      <alignment horizontal="center" vertical="center"/>
      <protection locked="0"/>
    </xf>
    <xf numFmtId="3" fontId="38" fillId="0" borderId="0" xfId="6" applyFont="1" applyFill="1" applyBorder="1" applyAlignment="1">
      <alignment horizontal="center" vertical="center"/>
      <protection locked="0"/>
    </xf>
    <xf numFmtId="0" fontId="39" fillId="0" borderId="0" xfId="4" applyFont="1" applyAlignment="1">
      <alignment horizontal="left" vertical="center" indent="1"/>
    </xf>
    <xf numFmtId="0" fontId="28" fillId="0" borderId="0" xfId="3" quotePrefix="1" applyFont="1" applyAlignment="1">
      <alignment horizontal="right" vertical="center"/>
    </xf>
    <xf numFmtId="0" fontId="28" fillId="0" borderId="0" xfId="3" applyFont="1" applyAlignment="1">
      <alignment horizontal="left" vertical="center" wrapText="1" indent="1"/>
    </xf>
    <xf numFmtId="0" fontId="28" fillId="0" borderId="0" xfId="5" applyFont="1" applyAlignment="1">
      <alignment horizontal="left" vertical="center" wrapText="1" indent="1"/>
    </xf>
    <xf numFmtId="0" fontId="78" fillId="0" borderId="0" xfId="3" applyFont="1">
      <alignment vertical="center"/>
    </xf>
    <xf numFmtId="0" fontId="97" fillId="0" borderId="0" xfId="4" applyFont="1" applyAlignment="1">
      <alignment vertical="center" wrapText="1"/>
    </xf>
    <xf numFmtId="3" fontId="49" fillId="6" borderId="12" xfId="0" applyNumberFormat="1" applyFont="1" applyFill="1" applyBorder="1" applyAlignment="1">
      <alignment horizontal="left" vertical="center" wrapText="1"/>
    </xf>
    <xf numFmtId="3" fontId="49" fillId="6" borderId="12" xfId="0" applyNumberFormat="1" applyFont="1" applyFill="1" applyBorder="1" applyAlignment="1">
      <alignment horizontal="right" vertical="center"/>
    </xf>
    <xf numFmtId="3" fontId="49" fillId="6" borderId="14" xfId="0" applyNumberFormat="1" applyFont="1" applyFill="1" applyBorder="1" applyAlignment="1">
      <alignment horizontal="left" vertical="center" wrapText="1"/>
    </xf>
    <xf numFmtId="0" fontId="38" fillId="0" borderId="0" xfId="3" applyFont="1">
      <alignment vertical="center"/>
    </xf>
    <xf numFmtId="0" fontId="95" fillId="0" borderId="0" xfId="4" applyFont="1" applyAlignment="1">
      <alignment horizontal="left" vertical="center"/>
    </xf>
    <xf numFmtId="0" fontId="100" fillId="0" borderId="0" xfId="2" applyFont="1" applyFill="1" applyBorder="1" applyAlignment="1"/>
    <xf numFmtId="0" fontId="11" fillId="0" borderId="0" xfId="0" applyFont="1" applyAlignment="1">
      <alignment vertical="center"/>
    </xf>
    <xf numFmtId="3" fontId="49" fillId="0" borderId="16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0" fontId="10" fillId="0" borderId="0" xfId="0" applyFont="1"/>
    <xf numFmtId="0" fontId="43" fillId="0" borderId="0" xfId="0" applyFont="1" applyAlignment="1">
      <alignment horizontal="center" vertical="center" wrapText="1"/>
    </xf>
    <xf numFmtId="3" fontId="40" fillId="0" borderId="0" xfId="0" applyNumberFormat="1" applyFont="1" applyAlignment="1">
      <alignment vertical="center" wrapText="1"/>
    </xf>
    <xf numFmtId="0" fontId="44" fillId="0" borderId="16" xfId="0" applyFont="1" applyBorder="1" applyAlignment="1">
      <alignment horizontal="right" vertical="center" wrapText="1"/>
    </xf>
    <xf numFmtId="0" fontId="44" fillId="0" borderId="16" xfId="0" applyFont="1" applyBorder="1" applyAlignment="1">
      <alignment horizontal="left" vertical="center" wrapText="1"/>
    </xf>
    <xf numFmtId="3" fontId="49" fillId="7" borderId="17" xfId="0" applyNumberFormat="1" applyFont="1" applyFill="1" applyBorder="1" applyAlignment="1">
      <alignment horizontal="right" vertical="center"/>
    </xf>
    <xf numFmtId="0" fontId="44" fillId="0" borderId="0" xfId="0" applyFont="1" applyAlignment="1">
      <alignment horizontal="right" vertical="center" wrapText="1"/>
    </xf>
    <xf numFmtId="0" fontId="44" fillId="0" borderId="0" xfId="0" applyFont="1" applyAlignment="1">
      <alignment horizontal="left" vertical="center" wrapText="1"/>
    </xf>
    <xf numFmtId="3" fontId="49" fillId="7" borderId="20" xfId="0" applyNumberFormat="1" applyFont="1" applyFill="1" applyBorder="1" applyAlignment="1">
      <alignment horizontal="right" vertical="center"/>
    </xf>
    <xf numFmtId="0" fontId="101" fillId="0" borderId="0" xfId="0" applyFont="1" applyAlignment="1">
      <alignment horizontal="right"/>
    </xf>
    <xf numFmtId="0" fontId="103" fillId="0" borderId="24" xfId="0" applyFont="1" applyBorder="1" applyAlignment="1">
      <alignment horizontal="right" vertical="center"/>
    </xf>
    <xf numFmtId="0" fontId="103" fillId="0" borderId="24" xfId="0" applyFont="1" applyBorder="1" applyAlignment="1">
      <alignment horizontal="left" vertical="center"/>
    </xf>
    <xf numFmtId="3" fontId="103" fillId="0" borderId="24" xfId="0" applyNumberFormat="1" applyFont="1" applyBorder="1" applyAlignment="1">
      <alignment horizontal="right" vertical="center"/>
    </xf>
    <xf numFmtId="3" fontId="103" fillId="0" borderId="0" xfId="0" applyNumberFormat="1" applyFont="1" applyAlignment="1">
      <alignment horizontal="center"/>
    </xf>
    <xf numFmtId="0" fontId="104" fillId="0" borderId="0" xfId="0" applyFont="1"/>
    <xf numFmtId="3" fontId="40" fillId="0" borderId="23" xfId="0" applyNumberFormat="1" applyFont="1" applyBorder="1" applyAlignment="1">
      <alignment horizontal="center" vertical="center" wrapText="1"/>
    </xf>
    <xf numFmtId="0" fontId="103" fillId="0" borderId="24" xfId="0" applyFont="1" applyBorder="1" applyAlignment="1">
      <alignment vertical="center"/>
    </xf>
    <xf numFmtId="0" fontId="106" fillId="0" borderId="0" xfId="0" applyFont="1" applyAlignment="1">
      <alignment vertical="center" wrapText="1"/>
    </xf>
    <xf numFmtId="0" fontId="103" fillId="0" borderId="24" xfId="0" applyFont="1" applyBorder="1"/>
    <xf numFmtId="0" fontId="103" fillId="0" borderId="24" xfId="0" applyFont="1" applyBorder="1" applyAlignment="1">
      <alignment horizontal="left"/>
    </xf>
    <xf numFmtId="3" fontId="103" fillId="0" borderId="24" xfId="0" applyNumberFormat="1" applyFont="1" applyBorder="1" applyAlignment="1">
      <alignment horizontal="right"/>
    </xf>
    <xf numFmtId="0" fontId="103" fillId="0" borderId="8" xfId="14" applyFont="1" applyBorder="1" applyAlignment="1">
      <alignment wrapText="1"/>
    </xf>
    <xf numFmtId="0" fontId="103" fillId="0" borderId="8" xfId="14" applyFont="1" applyBorder="1" applyAlignment="1">
      <alignment horizontal="center" vertical="center"/>
    </xf>
    <xf numFmtId="0" fontId="103" fillId="0" borderId="8" xfId="14" applyFont="1" applyBorder="1" applyAlignment="1">
      <alignment vertical="center" wrapText="1"/>
    </xf>
    <xf numFmtId="14" fontId="103" fillId="0" borderId="25" xfId="14" applyNumberFormat="1" applyFont="1" applyBorder="1" applyAlignment="1">
      <alignment horizontal="right" vertical="center"/>
    </xf>
    <xf numFmtId="14" fontId="103" fillId="0" borderId="25" xfId="14" applyNumberFormat="1" applyFont="1" applyBorder="1" applyAlignment="1">
      <alignment horizontal="left" vertical="center"/>
    </xf>
    <xf numFmtId="0" fontId="103" fillId="0" borderId="22" xfId="14" applyFont="1" applyBorder="1" applyAlignment="1">
      <alignment horizontal="center" vertical="center"/>
    </xf>
    <xf numFmtId="0" fontId="103" fillId="0" borderId="22" xfId="14" applyFont="1" applyBorder="1" applyAlignment="1">
      <alignment vertical="center" wrapText="1"/>
    </xf>
    <xf numFmtId="0" fontId="107" fillId="0" borderId="0" xfId="0" applyFont="1" applyAlignment="1">
      <alignment vertical="center" wrapText="1"/>
    </xf>
    <xf numFmtId="0" fontId="103" fillId="0" borderId="22" xfId="0" applyFont="1" applyBorder="1" applyAlignment="1">
      <alignment horizontal="right" vertical="center"/>
    </xf>
    <xf numFmtId="0" fontId="103" fillId="0" borderId="22" xfId="0" applyFont="1" applyBorder="1" applyAlignment="1">
      <alignment horizontal="left" vertical="center"/>
    </xf>
    <xf numFmtId="3" fontId="103" fillId="0" borderId="22" xfId="0" applyNumberFormat="1" applyFont="1" applyBorder="1" applyAlignment="1">
      <alignment horizontal="right" vertical="center"/>
    </xf>
    <xf numFmtId="0" fontId="110" fillId="0" borderId="0" xfId="0" applyFont="1" applyAlignment="1">
      <alignment vertical="center"/>
    </xf>
    <xf numFmtId="0" fontId="104" fillId="0" borderId="23" xfId="0" applyFont="1" applyBorder="1"/>
    <xf numFmtId="0" fontId="50" fillId="0" borderId="22" xfId="0" applyFont="1" applyBorder="1" applyAlignment="1">
      <alignment horizontal="right" vertical="center"/>
    </xf>
    <xf numFmtId="0" fontId="50" fillId="0" borderId="22" xfId="0" applyFont="1" applyBorder="1" applyAlignment="1">
      <alignment horizontal="left" vertical="center"/>
    </xf>
    <xf numFmtId="3" fontId="50" fillId="0" borderId="22" xfId="0" applyNumberFormat="1" applyFont="1" applyBorder="1" applyAlignment="1">
      <alignment horizontal="right" vertical="center"/>
    </xf>
    <xf numFmtId="3" fontId="67" fillId="8" borderId="22" xfId="0" applyNumberFormat="1" applyFont="1" applyFill="1" applyBorder="1" applyAlignment="1">
      <alignment horizontal="right" vertical="center"/>
    </xf>
    <xf numFmtId="0" fontId="108" fillId="0" borderId="25" xfId="0" applyFont="1" applyBorder="1" applyAlignment="1">
      <alignment horizontal="center"/>
    </xf>
    <xf numFmtId="0" fontId="107" fillId="0" borderId="0" xfId="0" applyFont="1"/>
    <xf numFmtId="0" fontId="44" fillId="0" borderId="22" xfId="0" applyFont="1" applyBorder="1" applyAlignment="1">
      <alignment horizontal="right" vertical="center" wrapText="1"/>
    </xf>
    <xf numFmtId="0" fontId="44" fillId="0" borderId="22" xfId="0" applyFont="1" applyBorder="1" applyAlignment="1">
      <alignment vertical="center" wrapText="1"/>
    </xf>
    <xf numFmtId="3" fontId="44" fillId="0" borderId="22" xfId="0" applyNumberFormat="1" applyFont="1" applyBorder="1" applyAlignment="1">
      <alignment horizontal="right" vertical="center" wrapText="1"/>
    </xf>
    <xf numFmtId="0" fontId="103" fillId="0" borderId="22" xfId="0" applyFont="1" applyBorder="1" applyAlignment="1">
      <alignment vertical="center"/>
    </xf>
    <xf numFmtId="0" fontId="104" fillId="0" borderId="0" xfId="0" applyFont="1" applyAlignment="1">
      <alignment vertical="center"/>
    </xf>
    <xf numFmtId="0" fontId="109" fillId="0" borderId="0" xfId="0" applyFont="1" applyAlignment="1">
      <alignment horizontal="center" vertical="center" wrapText="1"/>
    </xf>
    <xf numFmtId="0" fontId="109" fillId="0" borderId="0" xfId="0" applyFont="1" applyAlignment="1">
      <alignment vertical="center" wrapText="1"/>
    </xf>
    <xf numFmtId="0" fontId="107" fillId="0" borderId="0" xfId="0" applyFont="1" applyAlignment="1">
      <alignment vertical="center"/>
    </xf>
    <xf numFmtId="0" fontId="108" fillId="0" borderId="0" xfId="0" applyFont="1" applyAlignment="1">
      <alignment horizontal="right"/>
    </xf>
    <xf numFmtId="0" fontId="109" fillId="6" borderId="0" xfId="0" applyFont="1" applyFill="1" applyAlignment="1">
      <alignment vertical="center" wrapText="1"/>
    </xf>
    <xf numFmtId="0" fontId="109" fillId="0" borderId="0" xfId="0" applyFont="1" applyAlignment="1">
      <alignment vertical="center"/>
    </xf>
    <xf numFmtId="3" fontId="103" fillId="0" borderId="22" xfId="0" applyNumberFormat="1" applyFont="1" applyBorder="1" applyAlignment="1">
      <alignment horizontal="left" vertical="center"/>
    </xf>
    <xf numFmtId="0" fontId="104" fillId="0" borderId="0" xfId="0" applyFont="1" applyAlignment="1">
      <alignment vertical="center" wrapText="1"/>
    </xf>
    <xf numFmtId="3" fontId="103" fillId="0" borderId="24" xfId="15" applyNumberFormat="1" applyFont="1" applyBorder="1" applyAlignment="1">
      <alignment vertical="center" wrapText="1"/>
    </xf>
    <xf numFmtId="0" fontId="104" fillId="0" borderId="0" xfId="0" applyFont="1" applyAlignment="1">
      <alignment horizontal="center" vertical="center" wrapText="1"/>
    </xf>
    <xf numFmtId="3" fontId="103" fillId="0" borderId="24" xfId="15" applyNumberFormat="1" applyFont="1" applyBorder="1" applyAlignment="1">
      <alignment horizontal="right" vertical="center" wrapText="1"/>
    </xf>
    <xf numFmtId="3" fontId="103" fillId="0" borderId="24" xfId="15" applyNumberFormat="1" applyFont="1" applyBorder="1" applyAlignment="1">
      <alignment vertical="center"/>
    </xf>
    <xf numFmtId="0" fontId="103" fillId="0" borderId="24" xfId="0" applyFont="1" applyBorder="1" applyAlignment="1">
      <alignment horizontal="right" vertical="center" wrapText="1"/>
    </xf>
    <xf numFmtId="3" fontId="103" fillId="8" borderId="24" xfId="0" applyNumberFormat="1" applyFont="1" applyFill="1" applyBorder="1" applyAlignment="1">
      <alignment horizontal="right" vertical="center"/>
    </xf>
    <xf numFmtId="3" fontId="103" fillId="0" borderId="24" xfId="15" applyNumberFormat="1" applyFont="1" applyBorder="1" applyAlignment="1">
      <alignment horizontal="right" vertical="center"/>
    </xf>
    <xf numFmtId="0" fontId="111" fillId="0" borderId="0" xfId="0" applyFont="1" applyAlignment="1">
      <alignment vertical="center" wrapText="1"/>
    </xf>
    <xf numFmtId="0" fontId="103" fillId="0" borderId="0" xfId="0" applyFont="1" applyAlignment="1">
      <alignment horizontal="right" vertical="center" wrapText="1"/>
    </xf>
    <xf numFmtId="3" fontId="49" fillId="0" borderId="29" xfId="15" applyNumberFormat="1" applyFont="1" applyBorder="1" applyAlignment="1">
      <alignment horizontal="right" vertical="center" wrapText="1"/>
    </xf>
    <xf numFmtId="0" fontId="111" fillId="0" borderId="0" xfId="0" applyFont="1" applyAlignment="1">
      <alignment horizontal="center" vertical="center" wrapText="1"/>
    </xf>
    <xf numFmtId="0" fontId="44" fillId="0" borderId="25" xfId="0" applyFont="1" applyBorder="1"/>
    <xf numFmtId="3" fontId="49" fillId="0" borderId="32" xfId="15" applyNumberFormat="1" applyFont="1" applyBorder="1" applyAlignment="1">
      <alignment horizontal="right" vertical="center" wrapText="1"/>
    </xf>
    <xf numFmtId="165" fontId="49" fillId="0" borderId="32" xfId="0" applyNumberFormat="1" applyFont="1" applyBorder="1" applyAlignment="1">
      <alignment vertical="center"/>
    </xf>
    <xf numFmtId="3" fontId="49" fillId="0" borderId="32" xfId="0" applyNumberFormat="1" applyFont="1" applyBorder="1" applyAlignment="1">
      <alignment horizontal="right" vertical="center"/>
    </xf>
    <xf numFmtId="3" fontId="49" fillId="0" borderId="33" xfId="15" applyNumberFormat="1" applyFont="1" applyBorder="1" applyAlignment="1">
      <alignment horizontal="left" vertical="center" wrapText="1"/>
    </xf>
    <xf numFmtId="3" fontId="49" fillId="0" borderId="34" xfId="15" applyNumberFormat="1" applyFont="1" applyBorder="1" applyAlignment="1">
      <alignment horizontal="right" vertical="center" wrapText="1"/>
    </xf>
    <xf numFmtId="3" fontId="49" fillId="0" borderId="34" xfId="15" applyNumberFormat="1" applyFont="1" applyBorder="1" applyAlignment="1">
      <alignment horizontal="left" vertical="center" wrapText="1"/>
    </xf>
    <xf numFmtId="3" fontId="49" fillId="0" borderId="24" xfId="15" applyNumberFormat="1" applyFont="1" applyBorder="1" applyAlignment="1">
      <alignment horizontal="right" vertical="center" wrapText="1"/>
    </xf>
    <xf numFmtId="165" fontId="49" fillId="0" borderId="24" xfId="0" applyNumberFormat="1" applyFont="1" applyBorder="1" applyAlignment="1">
      <alignment vertical="center"/>
    </xf>
    <xf numFmtId="0" fontId="104" fillId="0" borderId="0" xfId="0" applyFont="1" applyAlignment="1">
      <alignment horizontal="left" wrapText="1"/>
    </xf>
    <xf numFmtId="0" fontId="114" fillId="0" borderId="0" xfId="0" applyFont="1" applyAlignment="1">
      <alignment horizontal="left" wrapText="1"/>
    </xf>
    <xf numFmtId="0" fontId="15" fillId="0" borderId="25" xfId="0" applyFont="1" applyBorder="1"/>
    <xf numFmtId="3" fontId="87" fillId="0" borderId="34" xfId="15" applyNumberFormat="1" applyFont="1" applyBorder="1" applyAlignment="1">
      <alignment horizontal="right" vertical="center" wrapText="1"/>
    </xf>
    <xf numFmtId="3" fontId="49" fillId="0" borderId="32" xfId="15" applyNumberFormat="1" applyFont="1" applyBorder="1" applyAlignment="1">
      <alignment horizontal="left" vertical="center" wrapText="1"/>
    </xf>
    <xf numFmtId="0" fontId="98" fillId="0" borderId="0" xfId="4" applyFont="1" applyAlignment="1">
      <alignment horizontal="left" vertical="center"/>
    </xf>
    <xf numFmtId="0" fontId="84" fillId="0" borderId="0" xfId="5" applyFont="1">
      <alignment vertical="center"/>
    </xf>
    <xf numFmtId="0" fontId="103" fillId="6" borderId="13" xfId="0" applyFont="1" applyFill="1" applyBorder="1" applyAlignment="1">
      <alignment horizontal="center" vertical="center" wrapText="1"/>
    </xf>
    <xf numFmtId="3" fontId="58" fillId="6" borderId="25" xfId="0" applyNumberFormat="1" applyFont="1" applyFill="1" applyBorder="1" applyAlignment="1">
      <alignment horizontal="center" vertical="center" wrapText="1"/>
    </xf>
    <xf numFmtId="3" fontId="49" fillId="0" borderId="32" xfId="15" applyNumberFormat="1" applyFont="1" applyBorder="1" applyAlignment="1">
      <alignment horizontal="right" vertical="center"/>
    </xf>
    <xf numFmtId="3" fontId="49" fillId="8" borderId="32" xfId="15" applyNumberFormat="1" applyFont="1" applyFill="1" applyBorder="1" applyAlignment="1">
      <alignment horizontal="right" vertical="center"/>
    </xf>
    <xf numFmtId="0" fontId="103" fillId="6" borderId="35" xfId="0" applyFont="1" applyFill="1" applyBorder="1" applyAlignment="1">
      <alignment horizontal="center" vertical="center" wrapText="1"/>
    </xf>
    <xf numFmtId="0" fontId="28" fillId="0" borderId="25" xfId="5" applyFont="1" applyBorder="1">
      <alignment vertical="center"/>
    </xf>
    <xf numFmtId="0" fontId="28" fillId="0" borderId="37" xfId="5" applyFont="1" applyBorder="1" applyAlignment="1">
      <alignment horizontal="left" vertical="center" wrapText="1" indent="1"/>
    </xf>
    <xf numFmtId="0" fontId="70" fillId="0" borderId="0" xfId="0" applyFont="1" applyAlignment="1">
      <alignment horizontal="center"/>
    </xf>
    <xf numFmtId="0" fontId="89" fillId="0" borderId="0" xfId="0" applyFont="1"/>
    <xf numFmtId="0" fontId="115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/>
    </xf>
    <xf numFmtId="0" fontId="116" fillId="0" borderId="0" xfId="0" applyFont="1"/>
    <xf numFmtId="0" fontId="50" fillId="0" borderId="17" xfId="0" applyFont="1" applyBorder="1" applyAlignment="1">
      <alignment vertical="center" wrapText="1"/>
    </xf>
    <xf numFmtId="0" fontId="49" fillId="0" borderId="17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10" fontId="49" fillId="0" borderId="8" xfId="0" applyNumberFormat="1" applyFont="1" applyBorder="1" applyAlignment="1">
      <alignment horizontal="right" vertical="center"/>
    </xf>
    <xf numFmtId="10" fontId="49" fillId="0" borderId="10" xfId="0" applyNumberFormat="1" applyFont="1" applyBorder="1" applyAlignment="1">
      <alignment horizontal="right" vertical="center"/>
    </xf>
    <xf numFmtId="3" fontId="103" fillId="7" borderId="24" xfId="0" applyNumberFormat="1" applyFont="1" applyFill="1" applyBorder="1" applyAlignment="1">
      <alignment horizontal="right" vertical="center"/>
    </xf>
    <xf numFmtId="3" fontId="43" fillId="2" borderId="8" xfId="15" applyNumberFormat="1" applyFont="1" applyFill="1" applyBorder="1" applyAlignment="1">
      <alignment horizontal="right"/>
    </xf>
    <xf numFmtId="3" fontId="43" fillId="0" borderId="8" xfId="15" applyNumberFormat="1" applyFont="1" applyBorder="1" applyAlignment="1">
      <alignment horizontal="right"/>
    </xf>
    <xf numFmtId="3" fontId="61" fillId="0" borderId="8" xfId="15" applyNumberFormat="1" applyFont="1" applyBorder="1" applyAlignment="1">
      <alignment horizontal="right"/>
    </xf>
    <xf numFmtId="3" fontId="62" fillId="2" borderId="8" xfId="15" applyNumberFormat="1" applyFont="1" applyFill="1" applyBorder="1" applyAlignment="1">
      <alignment horizontal="right"/>
    </xf>
    <xf numFmtId="3" fontId="62" fillId="0" borderId="8" xfId="15" applyNumberFormat="1" applyFont="1" applyBorder="1" applyAlignment="1">
      <alignment horizontal="right"/>
    </xf>
    <xf numFmtId="3" fontId="103" fillId="0" borderId="8" xfId="15" applyNumberFormat="1" applyFont="1" applyBorder="1" applyAlignment="1">
      <alignment horizontal="right"/>
    </xf>
    <xf numFmtId="3" fontId="61" fillId="0" borderId="8" xfId="15" applyNumberFormat="1" applyFont="1" applyBorder="1" applyAlignment="1">
      <alignment horizontal="right" vertical="center"/>
    </xf>
    <xf numFmtId="3" fontId="103" fillId="2" borderId="8" xfId="15" applyNumberFormat="1" applyFont="1" applyFill="1" applyBorder="1" applyAlignment="1">
      <alignment horizontal="right" vertical="center"/>
    </xf>
    <xf numFmtId="3" fontId="103" fillId="0" borderId="8" xfId="15" applyNumberFormat="1" applyFont="1" applyBorder="1" applyAlignment="1">
      <alignment horizontal="right" vertical="center"/>
    </xf>
    <xf numFmtId="3" fontId="103" fillId="2" borderId="22" xfId="14" applyNumberFormat="1" applyFont="1" applyFill="1" applyBorder="1" applyAlignment="1">
      <alignment horizontal="right" vertical="center"/>
    </xf>
    <xf numFmtId="3" fontId="12" fillId="0" borderId="0" xfId="0" applyNumberFormat="1" applyFont="1"/>
    <xf numFmtId="3" fontId="43" fillId="8" borderId="10" xfId="15" applyNumberFormat="1" applyFont="1" applyFill="1" applyBorder="1" applyAlignment="1">
      <alignment horizontal="right" vertical="center"/>
    </xf>
    <xf numFmtId="3" fontId="43" fillId="0" borderId="10" xfId="14" applyNumberFormat="1" applyFont="1" applyBorder="1" applyAlignment="1">
      <alignment horizontal="right" vertical="center"/>
    </xf>
    <xf numFmtId="3" fontId="43" fillId="8" borderId="8" xfId="15" applyNumberFormat="1" applyFont="1" applyFill="1" applyBorder="1" applyAlignment="1">
      <alignment horizontal="right" vertical="center"/>
    </xf>
    <xf numFmtId="3" fontId="43" fillId="0" borderId="8" xfId="15" applyNumberFormat="1" applyFont="1" applyBorder="1" applyAlignment="1">
      <alignment horizontal="right" vertical="center"/>
    </xf>
    <xf numFmtId="3" fontId="43" fillId="0" borderId="8" xfId="14" applyNumberFormat="1" applyFont="1" applyBorder="1" applyAlignment="1">
      <alignment horizontal="right" vertical="center"/>
    </xf>
    <xf numFmtId="3" fontId="61" fillId="8" borderId="8" xfId="15" applyNumberFormat="1" applyFont="1" applyFill="1" applyBorder="1" applyAlignment="1">
      <alignment horizontal="right" vertical="center"/>
    </xf>
    <xf numFmtId="3" fontId="103" fillId="8" borderId="8" xfId="15" applyNumberFormat="1" applyFont="1" applyFill="1" applyBorder="1" applyAlignment="1">
      <alignment horizontal="right" vertical="center"/>
    </xf>
    <xf numFmtId="3" fontId="43" fillId="0" borderId="10" xfId="15" applyNumberFormat="1" applyFont="1" applyBorder="1" applyAlignment="1">
      <alignment horizontal="right" vertical="center"/>
    </xf>
    <xf numFmtId="10" fontId="49" fillId="0" borderId="11" xfId="0" applyNumberFormat="1" applyFont="1" applyBorder="1" applyAlignment="1">
      <alignment horizontal="right" vertical="center"/>
    </xf>
    <xf numFmtId="3" fontId="49" fillId="0" borderId="18" xfId="0" applyNumberFormat="1" applyFont="1" applyBorder="1" applyAlignment="1">
      <alignment horizontal="right" vertical="center"/>
    </xf>
    <xf numFmtId="3" fontId="49" fillId="8" borderId="18" xfId="0" applyNumberFormat="1" applyFont="1" applyFill="1" applyBorder="1" applyAlignment="1">
      <alignment horizontal="right" vertical="center"/>
    </xf>
    <xf numFmtId="3" fontId="49" fillId="8" borderId="32" xfId="0" applyNumberFormat="1" applyFont="1" applyFill="1" applyBorder="1" applyAlignment="1">
      <alignment horizontal="right" vertical="center"/>
    </xf>
    <xf numFmtId="3" fontId="49" fillId="8" borderId="21" xfId="0" applyNumberFormat="1" applyFont="1" applyFill="1" applyBorder="1" applyAlignment="1">
      <alignment horizontal="right" vertical="center"/>
    </xf>
    <xf numFmtId="3" fontId="49" fillId="0" borderId="24" xfId="0" applyNumberFormat="1" applyFont="1" applyBorder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0" fontId="46" fillId="6" borderId="0" xfId="0" applyFont="1" applyFill="1"/>
    <xf numFmtId="0" fontId="0" fillId="6" borderId="0" xfId="0" applyFill="1"/>
    <xf numFmtId="0" fontId="6" fillId="6" borderId="0" xfId="0" applyFont="1" applyFill="1" applyAlignment="1">
      <alignment vertical="top"/>
    </xf>
    <xf numFmtId="0" fontId="105" fillId="6" borderId="0" xfId="0" applyFont="1" applyFill="1" applyAlignment="1">
      <alignment vertical="center" wrapText="1"/>
    </xf>
    <xf numFmtId="0" fontId="106" fillId="6" borderId="0" xfId="0" applyFont="1" applyFill="1" applyAlignment="1">
      <alignment vertical="center" wrapText="1"/>
    </xf>
    <xf numFmtId="0" fontId="49" fillId="6" borderId="10" xfId="0" applyFont="1" applyFill="1" applyBorder="1" applyAlignment="1">
      <alignment horizontal="left" vertical="center" indent="1"/>
    </xf>
    <xf numFmtId="0" fontId="49" fillId="6" borderId="10" xfId="0" applyFont="1" applyFill="1" applyBorder="1" applyAlignment="1">
      <alignment horizontal="left" vertical="center" wrapText="1" indent="1"/>
    </xf>
    <xf numFmtId="3" fontId="49" fillId="6" borderId="10" xfId="0" applyNumberFormat="1" applyFont="1" applyFill="1" applyBorder="1" applyAlignment="1">
      <alignment horizontal="right" vertical="center"/>
    </xf>
    <xf numFmtId="0" fontId="49" fillId="6" borderId="0" xfId="0" applyFont="1" applyFill="1" applyAlignment="1">
      <alignment horizontal="left" vertical="center" indent="1"/>
    </xf>
    <xf numFmtId="0" fontId="49" fillId="6" borderId="0" xfId="0" applyFont="1" applyFill="1" applyAlignment="1">
      <alignment horizontal="left" vertical="center" wrapText="1" indent="1"/>
    </xf>
    <xf numFmtId="3" fontId="49" fillId="6" borderId="0" xfId="0" applyNumberFormat="1" applyFont="1" applyFill="1" applyAlignment="1">
      <alignment horizontal="right" vertical="center"/>
    </xf>
    <xf numFmtId="0" fontId="34" fillId="6" borderId="0" xfId="0" applyFont="1" applyFill="1"/>
    <xf numFmtId="0" fontId="28" fillId="6" borderId="0" xfId="0" applyFont="1" applyFill="1"/>
    <xf numFmtId="0" fontId="6" fillId="6" borderId="0" xfId="0" applyFont="1" applyFill="1"/>
    <xf numFmtId="3" fontId="103" fillId="6" borderId="0" xfId="0" applyNumberFormat="1" applyFont="1" applyFill="1" applyAlignment="1">
      <alignment horizontal="center"/>
    </xf>
    <xf numFmtId="3" fontId="103" fillId="0" borderId="0" xfId="0" applyNumberFormat="1" applyFont="1" applyAlignment="1">
      <alignment horizontal="center" vertical="center"/>
    </xf>
    <xf numFmtId="3" fontId="103" fillId="0" borderId="0" xfId="0" applyNumberFormat="1" applyFont="1" applyAlignment="1">
      <alignment horizontal="center" vertical="center" wrapText="1"/>
    </xf>
    <xf numFmtId="0" fontId="103" fillId="0" borderId="25" xfId="0" applyFont="1" applyBorder="1" applyAlignment="1">
      <alignment horizontal="left" wrapText="1"/>
    </xf>
    <xf numFmtId="0" fontId="104" fillId="0" borderId="25" xfId="0" applyFont="1" applyBorder="1"/>
    <xf numFmtId="0" fontId="49" fillId="0" borderId="11" xfId="0" applyFont="1" applyBorder="1" applyAlignment="1">
      <alignment horizontal="left" vertical="center" wrapText="1"/>
    </xf>
    <xf numFmtId="0" fontId="103" fillId="0" borderId="24" xfId="0" applyFont="1" applyBorder="1" applyAlignment="1">
      <alignment horizontal="left" vertical="center" wrapText="1"/>
    </xf>
    <xf numFmtId="0" fontId="83" fillId="0" borderId="25" xfId="0" applyFont="1" applyBorder="1"/>
    <xf numFmtId="3" fontId="49" fillId="0" borderId="34" xfId="0" applyNumberFormat="1" applyFont="1" applyBorder="1" applyAlignment="1">
      <alignment horizontal="right" vertical="center"/>
    </xf>
    <xf numFmtId="3" fontId="49" fillId="0" borderId="33" xfId="15" applyNumberFormat="1" applyFont="1" applyBorder="1" applyAlignment="1">
      <alignment horizontal="right" vertical="center"/>
    </xf>
    <xf numFmtId="3" fontId="49" fillId="0" borderId="34" xfId="15" applyNumberFormat="1" applyFont="1" applyBorder="1" applyAlignment="1">
      <alignment horizontal="right" vertical="center"/>
    </xf>
    <xf numFmtId="3" fontId="49" fillId="8" borderId="33" xfId="15" applyNumberFormat="1" applyFont="1" applyFill="1" applyBorder="1" applyAlignment="1">
      <alignment horizontal="right" vertical="center"/>
    </xf>
    <xf numFmtId="0" fontId="8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3" fontId="40" fillId="0" borderId="25" xfId="0" applyNumberFormat="1" applyFont="1" applyBorder="1" applyAlignment="1">
      <alignment horizontal="center"/>
    </xf>
    <xf numFmtId="3" fontId="103" fillId="0" borderId="25" xfId="0" applyNumberFormat="1" applyFont="1" applyBorder="1" applyAlignment="1">
      <alignment horizontal="center"/>
    </xf>
    <xf numFmtId="3" fontId="103" fillId="0" borderId="24" xfId="0" applyNumberFormat="1" applyFont="1" applyBorder="1" applyAlignment="1">
      <alignment horizontal="center"/>
    </xf>
    <xf numFmtId="0" fontId="49" fillId="0" borderId="11" xfId="0" applyFont="1" applyBorder="1" applyAlignment="1">
      <alignment horizontal="right" vertical="center"/>
    </xf>
    <xf numFmtId="0" fontId="49" fillId="0" borderId="11" xfId="0" applyFont="1" applyBorder="1" applyAlignment="1">
      <alignment vertical="center" wrapText="1"/>
    </xf>
    <xf numFmtId="0" fontId="49" fillId="0" borderId="22" xfId="0" applyFont="1" applyBorder="1" applyAlignment="1">
      <alignment vertical="center" wrapText="1"/>
    </xf>
    <xf numFmtId="10" fontId="49" fillId="0" borderId="22" xfId="0" applyNumberFormat="1" applyFont="1" applyBorder="1" applyAlignment="1">
      <alignment horizontal="right" vertical="center"/>
    </xf>
    <xf numFmtId="0" fontId="49" fillId="0" borderId="22" xfId="0" applyFont="1" applyBorder="1" applyAlignment="1">
      <alignment horizontal="right" vertical="center"/>
    </xf>
    <xf numFmtId="3" fontId="117" fillId="0" borderId="25" xfId="0" applyNumberFormat="1" applyFont="1" applyBorder="1" applyAlignment="1">
      <alignment horizontal="center" vertical="center" wrapText="1"/>
    </xf>
    <xf numFmtId="0" fontId="9" fillId="0" borderId="25" xfId="0" applyFont="1" applyBorder="1"/>
    <xf numFmtId="0" fontId="118" fillId="5" borderId="25" xfId="0" applyFont="1" applyFill="1" applyBorder="1" applyAlignment="1">
      <alignment horizontal="center" vertical="center" wrapText="1"/>
    </xf>
    <xf numFmtId="3" fontId="117" fillId="0" borderId="41" xfId="0" applyNumberFormat="1" applyFont="1" applyBorder="1" applyAlignment="1">
      <alignment horizontal="center" vertical="center" wrapText="1"/>
    </xf>
    <xf numFmtId="3" fontId="103" fillId="0" borderId="41" xfId="0" applyNumberFormat="1" applyFont="1" applyBorder="1" applyAlignment="1">
      <alignment horizontal="center" vertical="center" wrapText="1"/>
    </xf>
    <xf numFmtId="0" fontId="50" fillId="0" borderId="16" xfId="0" applyFont="1" applyBorder="1" applyAlignment="1">
      <alignment vertical="center" wrapText="1"/>
    </xf>
    <xf numFmtId="3" fontId="40" fillId="0" borderId="25" xfId="0" applyNumberFormat="1" applyFont="1" applyBorder="1" applyAlignment="1">
      <alignment wrapText="1"/>
    </xf>
    <xf numFmtId="3" fontId="103" fillId="0" borderId="25" xfId="0" applyNumberFormat="1" applyFont="1" applyBorder="1" applyAlignment="1">
      <alignment wrapText="1"/>
    </xf>
    <xf numFmtId="0" fontId="50" fillId="0" borderId="40" xfId="0" applyFont="1" applyBorder="1" applyAlignment="1">
      <alignment vertical="center" wrapText="1"/>
    </xf>
    <xf numFmtId="3" fontId="103" fillId="7" borderId="44" xfId="0" applyNumberFormat="1" applyFont="1" applyFill="1" applyBorder="1" applyAlignment="1">
      <alignment horizontal="right" vertical="center"/>
    </xf>
    <xf numFmtId="3" fontId="103" fillId="7" borderId="45" xfId="0" applyNumberFormat="1" applyFont="1" applyFill="1" applyBorder="1" applyAlignment="1">
      <alignment horizontal="right" vertical="center"/>
    </xf>
    <xf numFmtId="3" fontId="103" fillId="0" borderId="45" xfId="0" applyNumberFormat="1" applyFont="1" applyBorder="1" applyAlignment="1">
      <alignment horizontal="right" vertical="center"/>
    </xf>
    <xf numFmtId="3" fontId="103" fillId="0" borderId="44" xfId="0" applyNumberFormat="1" applyFont="1" applyBorder="1" applyAlignment="1">
      <alignment horizontal="right" vertical="center"/>
    </xf>
    <xf numFmtId="3" fontId="49" fillId="0" borderId="48" xfId="0" applyNumberFormat="1" applyFont="1" applyBorder="1" applyAlignment="1">
      <alignment horizontal="right" vertical="center"/>
    </xf>
    <xf numFmtId="3" fontId="49" fillId="7" borderId="49" xfId="0" applyNumberFormat="1" applyFont="1" applyFill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3" fontId="49" fillId="7" borderId="50" xfId="0" applyNumberFormat="1" applyFont="1" applyFill="1" applyBorder="1" applyAlignment="1">
      <alignment horizontal="right" vertical="center"/>
    </xf>
    <xf numFmtId="3" fontId="49" fillId="0" borderId="52" xfId="0" applyNumberFormat="1" applyFont="1" applyBorder="1" applyAlignment="1">
      <alignment horizontal="right" vertical="center"/>
    </xf>
    <xf numFmtId="3" fontId="49" fillId="7" borderId="53" xfId="0" applyNumberFormat="1" applyFont="1" applyFill="1" applyBorder="1" applyAlignment="1">
      <alignment horizontal="right" vertical="center"/>
    </xf>
    <xf numFmtId="3" fontId="49" fillId="0" borderId="53" xfId="0" applyNumberFormat="1" applyFont="1" applyBorder="1" applyAlignment="1">
      <alignment horizontal="right" vertical="center"/>
    </xf>
    <xf numFmtId="3" fontId="49" fillId="7" borderId="54" xfId="0" applyNumberFormat="1" applyFont="1" applyFill="1" applyBorder="1" applyAlignment="1">
      <alignment horizontal="right" vertical="center"/>
    </xf>
    <xf numFmtId="0" fontId="49" fillId="6" borderId="22" xfId="0" applyFont="1" applyFill="1" applyBorder="1" applyAlignment="1">
      <alignment horizontal="left" vertical="center" indent="1"/>
    </xf>
    <xf numFmtId="0" fontId="49" fillId="6" borderId="22" xfId="0" applyFont="1" applyFill="1" applyBorder="1" applyAlignment="1">
      <alignment horizontal="left" vertical="center" wrapText="1" indent="1"/>
    </xf>
    <xf numFmtId="0" fontId="50" fillId="0" borderId="11" xfId="0" applyFont="1" applyBorder="1" applyAlignment="1">
      <alignment horizontal="right" vertical="center"/>
    </xf>
    <xf numFmtId="0" fontId="50" fillId="0" borderId="11" xfId="0" applyFont="1" applyBorder="1" applyAlignment="1">
      <alignment horizontal="left" vertical="center" wrapText="1"/>
    </xf>
    <xf numFmtId="3" fontId="50" fillId="0" borderId="11" xfId="0" applyNumberFormat="1" applyFont="1" applyBorder="1" applyAlignment="1">
      <alignment horizontal="right" vertical="center"/>
    </xf>
    <xf numFmtId="10" fontId="50" fillId="0" borderId="11" xfId="0" applyNumberFormat="1" applyFont="1" applyBorder="1" applyAlignment="1">
      <alignment horizontal="right" vertical="center"/>
    </xf>
    <xf numFmtId="0" fontId="49" fillId="0" borderId="22" xfId="0" applyFont="1" applyBorder="1" applyAlignment="1">
      <alignment horizontal="left" vertical="center" wrapText="1"/>
    </xf>
    <xf numFmtId="3" fontId="49" fillId="0" borderId="22" xfId="0" applyNumberFormat="1" applyFont="1" applyBorder="1" applyAlignment="1">
      <alignment horizontal="right" vertical="center"/>
    </xf>
    <xf numFmtId="0" fontId="46" fillId="0" borderId="0" xfId="0" applyFont="1" applyAlignment="1">
      <alignment horizontal="center"/>
    </xf>
    <xf numFmtId="0" fontId="105" fillId="0" borderId="0" xfId="0" applyFont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103" fillId="0" borderId="41" xfId="0" applyNumberFormat="1" applyFont="1" applyBorder="1" applyAlignment="1">
      <alignment horizontal="center" wrapText="1"/>
    </xf>
    <xf numFmtId="3" fontId="118" fillId="0" borderId="0" xfId="0" applyNumberFormat="1" applyFont="1" applyAlignment="1">
      <alignment horizontal="center" vertical="center" wrapText="1"/>
    </xf>
    <xf numFmtId="3" fontId="118" fillId="0" borderId="26" xfId="0" applyNumberFormat="1" applyFont="1" applyBorder="1" applyAlignment="1">
      <alignment horizontal="center" vertical="center" wrapText="1"/>
    </xf>
    <xf numFmtId="3" fontId="118" fillId="0" borderId="41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left" wrapText="1"/>
    </xf>
    <xf numFmtId="0" fontId="49" fillId="0" borderId="8" xfId="0" applyFont="1" applyBorder="1" applyAlignment="1">
      <alignment horizontal="left" wrapText="1"/>
    </xf>
    <xf numFmtId="3" fontId="49" fillId="0" borderId="8" xfId="0" applyNumberFormat="1" applyFont="1" applyBorder="1" applyAlignment="1">
      <alignment horizontal="right"/>
    </xf>
    <xf numFmtId="0" fontId="49" fillId="0" borderId="0" xfId="0" applyFont="1" applyAlignment="1">
      <alignment horizontal="left" wrapText="1"/>
    </xf>
    <xf numFmtId="3" fontId="49" fillId="0" borderId="0" xfId="0" applyNumberFormat="1" applyFont="1" applyAlignment="1">
      <alignment horizontal="right"/>
    </xf>
    <xf numFmtId="3" fontId="117" fillId="0" borderId="25" xfId="0" applyNumberFormat="1" applyFont="1" applyBorder="1" applyAlignment="1">
      <alignment horizontal="center" wrapText="1"/>
    </xf>
    <xf numFmtId="0" fontId="50" fillId="0" borderId="11" xfId="0" applyFont="1" applyBorder="1" applyAlignment="1">
      <alignment vertical="center" wrapText="1"/>
    </xf>
    <xf numFmtId="3" fontId="40" fillId="0" borderId="25" xfId="0" applyNumberFormat="1" applyFont="1" applyBorder="1" applyAlignment="1">
      <alignment horizontal="center" vertical="center" wrapText="1"/>
    </xf>
    <xf numFmtId="0" fontId="117" fillId="0" borderId="25" xfId="14" applyFont="1" applyBorder="1" applyAlignment="1">
      <alignment horizontal="center" vertical="center"/>
    </xf>
    <xf numFmtId="14" fontId="103" fillId="0" borderId="0" xfId="14" applyNumberFormat="1" applyFont="1" applyAlignment="1">
      <alignment horizontal="center" vertical="center" wrapText="1"/>
    </xf>
    <xf numFmtId="0" fontId="103" fillId="0" borderId="11" xfId="14" applyFont="1" applyBorder="1" applyAlignment="1">
      <alignment vertical="center" wrapText="1"/>
    </xf>
    <xf numFmtId="3" fontId="103" fillId="8" borderId="11" xfId="15" applyNumberFormat="1" applyFont="1" applyFill="1" applyBorder="1" applyAlignment="1">
      <alignment horizontal="right" vertical="center"/>
    </xf>
    <xf numFmtId="3" fontId="103" fillId="0" borderId="11" xfId="15" applyNumberFormat="1" applyFont="1" applyBorder="1" applyAlignment="1">
      <alignment horizontal="right" vertical="center"/>
    </xf>
    <xf numFmtId="166" fontId="103" fillId="8" borderId="22" xfId="15" applyNumberFormat="1" applyFont="1" applyFill="1" applyBorder="1" applyAlignment="1">
      <alignment horizontal="right" vertical="center"/>
    </xf>
    <xf numFmtId="10" fontId="103" fillId="0" borderId="22" xfId="15" applyNumberFormat="1" applyFont="1" applyBorder="1" applyAlignment="1">
      <alignment horizontal="right" vertical="center"/>
    </xf>
    <xf numFmtId="0" fontId="109" fillId="0" borderId="25" xfId="0" applyFont="1" applyBorder="1" applyAlignment="1">
      <alignment vertical="center" wrapText="1"/>
    </xf>
    <xf numFmtId="0" fontId="107" fillId="0" borderId="25" xfId="0" applyFont="1" applyBorder="1" applyAlignment="1">
      <alignment vertical="center" wrapText="1"/>
    </xf>
    <xf numFmtId="0" fontId="118" fillId="0" borderId="30" xfId="0" applyFont="1" applyBorder="1" applyAlignment="1">
      <alignment horizontal="center" vertical="center" wrapText="1"/>
    </xf>
    <xf numFmtId="0" fontId="118" fillId="0" borderId="0" xfId="0" applyFont="1" applyAlignment="1">
      <alignment horizontal="center" vertical="center" wrapText="1"/>
    </xf>
    <xf numFmtId="0" fontId="118" fillId="0" borderId="0" xfId="0" applyFont="1" applyAlignment="1">
      <alignment horizontal="left" vertical="center" wrapText="1"/>
    </xf>
    <xf numFmtId="0" fontId="118" fillId="6" borderId="25" xfId="0" applyFont="1" applyFill="1" applyBorder="1" applyAlignment="1">
      <alignment horizontal="center" vertical="center" wrapText="1"/>
    </xf>
    <xf numFmtId="0" fontId="118" fillId="0" borderId="25" xfId="0" applyFont="1" applyBorder="1" applyAlignment="1">
      <alignment horizontal="center" vertical="center" wrapText="1"/>
    </xf>
    <xf numFmtId="0" fontId="118" fillId="0" borderId="46" xfId="0" applyFont="1" applyBorder="1" applyAlignment="1">
      <alignment horizontal="center" vertical="center" wrapText="1"/>
    </xf>
    <xf numFmtId="0" fontId="118" fillId="6" borderId="65" xfId="0" applyFont="1" applyFill="1" applyBorder="1" applyAlignment="1">
      <alignment horizontal="center" vertical="center" wrapText="1"/>
    </xf>
    <xf numFmtId="0" fontId="108" fillId="0" borderId="41" xfId="0" applyFont="1" applyBorder="1" applyAlignment="1">
      <alignment horizontal="center"/>
    </xf>
    <xf numFmtId="0" fontId="44" fillId="0" borderId="22" xfId="0" applyFont="1" applyBorder="1" applyAlignment="1">
      <alignment horizontal="left" wrapText="1"/>
    </xf>
    <xf numFmtId="3" fontId="44" fillId="0" borderId="22" xfId="0" applyNumberFormat="1" applyFont="1" applyBorder="1" applyAlignment="1">
      <alignment horizontal="right"/>
    </xf>
    <xf numFmtId="0" fontId="118" fillId="0" borderId="41" xfId="0" applyFont="1" applyBorder="1" applyAlignment="1">
      <alignment horizontal="center"/>
    </xf>
    <xf numFmtId="0" fontId="43" fillId="0" borderId="22" xfId="0" applyFont="1" applyBorder="1" applyAlignment="1">
      <alignment vertical="center" wrapText="1"/>
    </xf>
    <xf numFmtId="3" fontId="43" fillId="0" borderId="22" xfId="0" applyNumberFormat="1" applyFont="1" applyBorder="1" applyAlignment="1">
      <alignment horizontal="right" vertical="center"/>
    </xf>
    <xf numFmtId="0" fontId="63" fillId="0" borderId="25" xfId="0" applyFont="1" applyBorder="1" applyAlignment="1">
      <alignment vertical="center"/>
    </xf>
    <xf numFmtId="0" fontId="63" fillId="0" borderId="25" xfId="0" applyFont="1" applyBorder="1"/>
    <xf numFmtId="0" fontId="63" fillId="0" borderId="25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3" fontId="44" fillId="0" borderId="11" xfId="0" applyNumberFormat="1" applyFont="1" applyBorder="1" applyAlignment="1">
      <alignment horizontal="right" vertical="center"/>
    </xf>
    <xf numFmtId="0" fontId="44" fillId="0" borderId="11" xfId="0" applyFont="1" applyBorder="1" applyAlignment="1">
      <alignment horizontal="right" vertical="center" wrapText="1"/>
    </xf>
    <xf numFmtId="0" fontId="109" fillId="6" borderId="25" xfId="0" applyFont="1" applyFill="1" applyBorder="1" applyAlignment="1">
      <alignment vertical="center" wrapText="1"/>
    </xf>
    <xf numFmtId="0" fontId="44" fillId="0" borderId="22" xfId="0" applyFont="1" applyBorder="1" applyAlignment="1">
      <alignment horizontal="left" vertical="center" wrapText="1"/>
    </xf>
    <xf numFmtId="3" fontId="44" fillId="0" borderId="22" xfId="0" applyNumberFormat="1" applyFont="1" applyBorder="1" applyAlignment="1">
      <alignment horizontal="right" vertical="center"/>
    </xf>
    <xf numFmtId="0" fontId="109" fillId="0" borderId="41" xfId="0" applyFont="1" applyBorder="1" applyAlignment="1">
      <alignment vertical="center" wrapText="1"/>
    </xf>
    <xf numFmtId="0" fontId="71" fillId="0" borderId="25" xfId="0" applyFont="1" applyBorder="1" applyAlignment="1">
      <alignment horizontal="center" vertical="center" wrapText="1"/>
    </xf>
    <xf numFmtId="0" fontId="107" fillId="0" borderId="25" xfId="0" applyFont="1" applyBorder="1"/>
    <xf numFmtId="0" fontId="118" fillId="0" borderId="25" xfId="0" applyFont="1" applyBorder="1" applyAlignment="1">
      <alignment horizontal="center" vertical="center"/>
    </xf>
    <xf numFmtId="3" fontId="44" fillId="8" borderId="22" xfId="0" applyNumberFormat="1" applyFont="1" applyFill="1" applyBorder="1" applyAlignment="1">
      <alignment horizontal="right" vertical="center"/>
    </xf>
    <xf numFmtId="0" fontId="58" fillId="0" borderId="25" xfId="0" applyFont="1" applyBorder="1" applyAlignment="1">
      <alignment horizontal="left" wrapText="1"/>
    </xf>
    <xf numFmtId="0" fontId="111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horizontal="right" wrapText="1"/>
    </xf>
    <xf numFmtId="3" fontId="49" fillId="0" borderId="22" xfId="15" applyNumberFormat="1" applyFont="1" applyBorder="1" applyAlignment="1">
      <alignment horizontal="right" vertical="center" wrapText="1"/>
    </xf>
    <xf numFmtId="165" fontId="49" fillId="0" borderId="22" xfId="0" applyNumberFormat="1" applyFont="1" applyBorder="1" applyAlignment="1">
      <alignment vertical="center"/>
    </xf>
    <xf numFmtId="3" fontId="50" fillId="0" borderId="11" xfId="15" applyNumberFormat="1" applyFont="1" applyBorder="1" applyAlignment="1">
      <alignment horizontal="right" vertical="center" wrapText="1"/>
    </xf>
    <xf numFmtId="165" fontId="50" fillId="0" borderId="11" xfId="0" applyNumberFormat="1" applyFont="1" applyBorder="1" applyAlignment="1">
      <alignment vertical="center"/>
    </xf>
    <xf numFmtId="0" fontId="78" fillId="0" borderId="25" xfId="0" applyFont="1" applyBorder="1" applyAlignment="1">
      <alignment horizontal="center" vertical="center" wrapText="1"/>
    </xf>
    <xf numFmtId="0" fontId="78" fillId="0" borderId="25" xfId="0" applyFont="1" applyBorder="1" applyAlignment="1">
      <alignment horizontal="center" vertical="center"/>
    </xf>
    <xf numFmtId="165" fontId="49" fillId="0" borderId="22" xfId="0" applyNumberFormat="1" applyFont="1" applyBorder="1" applyAlignment="1">
      <alignment horizontal="left" vertical="center" wrapText="1"/>
    </xf>
    <xf numFmtId="0" fontId="41" fillId="0" borderId="24" xfId="0" applyFont="1" applyBorder="1"/>
    <xf numFmtId="0" fontId="64" fillId="0" borderId="24" xfId="0" applyFont="1" applyBorder="1"/>
    <xf numFmtId="0" fontId="44" fillId="0" borderId="11" xfId="0" applyFont="1" applyBorder="1" applyAlignment="1">
      <alignment horizontal="right" vertical="center"/>
    </xf>
    <xf numFmtId="0" fontId="44" fillId="0" borderId="11" xfId="0" applyFont="1" applyBorder="1" applyAlignment="1">
      <alignment horizontal="left" vertical="center"/>
    </xf>
    <xf numFmtId="3" fontId="64" fillId="0" borderId="24" xfId="0" applyNumberFormat="1" applyFont="1" applyBorder="1"/>
    <xf numFmtId="0" fontId="112" fillId="0" borderId="0" xfId="0" applyFont="1" applyAlignment="1">
      <alignment horizontal="center" vertical="center" wrapText="1"/>
    </xf>
    <xf numFmtId="0" fontId="28" fillId="0" borderId="25" xfId="0" applyFont="1" applyBorder="1"/>
    <xf numFmtId="0" fontId="28" fillId="0" borderId="25" xfId="0" applyFont="1" applyBorder="1" applyAlignment="1">
      <alignment horizontal="left"/>
    </xf>
    <xf numFmtId="0" fontId="83" fillId="0" borderId="25" xfId="0" applyFont="1" applyBorder="1" applyAlignment="1">
      <alignment horizontal="left"/>
    </xf>
    <xf numFmtId="3" fontId="118" fillId="6" borderId="25" xfId="0" applyNumberFormat="1" applyFont="1" applyFill="1" applyBorder="1" applyAlignment="1">
      <alignment horizontal="center" vertical="center" wrapText="1"/>
    </xf>
    <xf numFmtId="0" fontId="118" fillId="0" borderId="0" xfId="0" applyFont="1" applyAlignment="1">
      <alignment horizontal="center"/>
    </xf>
    <xf numFmtId="3" fontId="49" fillId="6" borderId="79" xfId="0" applyNumberFormat="1" applyFont="1" applyFill="1" applyBorder="1" applyAlignment="1">
      <alignment horizontal="left" vertical="center" wrapText="1"/>
    </xf>
    <xf numFmtId="3" fontId="49" fillId="6" borderId="79" xfId="0" applyNumberFormat="1" applyFont="1" applyFill="1" applyBorder="1" applyAlignment="1">
      <alignment horizontal="right" vertical="center"/>
    </xf>
    <xf numFmtId="0" fontId="43" fillId="0" borderId="0" xfId="14" applyFont="1" applyAlignment="1">
      <alignment horizontal="center" vertical="center"/>
    </xf>
    <xf numFmtId="0" fontId="43" fillId="0" borderId="10" xfId="14" applyFont="1" applyBorder="1" applyAlignment="1">
      <alignment horizontal="center" vertical="center"/>
    </xf>
    <xf numFmtId="3" fontId="43" fillId="0" borderId="10" xfId="15" applyNumberFormat="1" applyFont="1" applyBorder="1" applyAlignment="1">
      <alignment horizontal="right"/>
    </xf>
    <xf numFmtId="0" fontId="43" fillId="0" borderId="10" xfId="14" applyFont="1" applyBorder="1" applyAlignment="1">
      <alignment wrapText="1"/>
    </xf>
    <xf numFmtId="0" fontId="43" fillId="0" borderId="0" xfId="14" applyFont="1" applyAlignment="1">
      <alignment vertical="center"/>
    </xf>
    <xf numFmtId="3" fontId="43" fillId="2" borderId="0" xfId="15" applyNumberFormat="1" applyFont="1" applyFill="1" applyAlignment="1">
      <alignment horizontal="right"/>
    </xf>
    <xf numFmtId="3" fontId="43" fillId="0" borderId="0" xfId="15" applyNumberFormat="1" applyFont="1" applyAlignment="1">
      <alignment horizontal="right"/>
    </xf>
    <xf numFmtId="0" fontId="103" fillId="0" borderId="11" xfId="14" applyFont="1" applyBorder="1" applyAlignment="1">
      <alignment horizontal="center" vertical="center"/>
    </xf>
    <xf numFmtId="0" fontId="103" fillId="0" borderId="11" xfId="14" applyFont="1" applyBorder="1"/>
    <xf numFmtId="3" fontId="103" fillId="2" borderId="11" xfId="15" applyNumberFormat="1" applyFont="1" applyFill="1" applyBorder="1" applyAlignment="1">
      <alignment horizontal="right"/>
    </xf>
    <xf numFmtId="3" fontId="103" fillId="0" borderId="11" xfId="15" applyNumberFormat="1" applyFont="1" applyBorder="1" applyAlignment="1">
      <alignment horizontal="right"/>
    </xf>
    <xf numFmtId="0" fontId="103" fillId="0" borderId="10" xfId="14" applyFont="1" applyBorder="1" applyAlignment="1">
      <alignment horizontal="center" vertical="center"/>
    </xf>
    <xf numFmtId="0" fontId="103" fillId="0" borderId="10" xfId="14" applyFont="1" applyBorder="1" applyAlignment="1">
      <alignment vertical="center" wrapText="1"/>
    </xf>
    <xf numFmtId="3" fontId="103" fillId="2" borderId="10" xfId="15" applyNumberFormat="1" applyFont="1" applyFill="1" applyBorder="1" applyAlignment="1">
      <alignment horizontal="right" vertical="center"/>
    </xf>
    <xf numFmtId="3" fontId="103" fillId="0" borderId="10" xfId="15" applyNumberFormat="1" applyFont="1" applyBorder="1" applyAlignment="1">
      <alignment horizontal="right" vertical="center"/>
    </xf>
    <xf numFmtId="0" fontId="61" fillId="0" borderId="11" xfId="14" applyFont="1" applyBorder="1" applyAlignment="1">
      <alignment horizontal="center" vertical="center"/>
    </xf>
    <xf numFmtId="0" fontId="62" fillId="0" borderId="11" xfId="14" applyFont="1" applyBorder="1" applyAlignment="1">
      <alignment vertical="center" wrapText="1"/>
    </xf>
    <xf numFmtId="3" fontId="61" fillId="0" borderId="11" xfId="15" applyNumberFormat="1" applyFont="1" applyBorder="1" applyAlignment="1">
      <alignment horizontal="right" vertical="center"/>
    </xf>
    <xf numFmtId="167" fontId="49" fillId="6" borderId="10" xfId="0" applyNumberFormat="1" applyFont="1" applyFill="1" applyBorder="1" applyAlignment="1">
      <alignment horizontal="right" vertical="center"/>
    </xf>
    <xf numFmtId="167" fontId="49" fillId="6" borderId="0" xfId="0" applyNumberFormat="1" applyFont="1" applyFill="1" applyAlignment="1">
      <alignment horizontal="right" vertical="center"/>
    </xf>
    <xf numFmtId="167" fontId="49" fillId="6" borderId="22" xfId="0" applyNumberFormat="1" applyFont="1" applyFill="1" applyBorder="1" applyAlignment="1">
      <alignment horizontal="right" vertical="center"/>
    </xf>
    <xf numFmtId="0" fontId="102" fillId="0" borderId="0" xfId="0" applyFont="1" applyAlignment="1">
      <alignment horizontal="left"/>
    </xf>
    <xf numFmtId="0" fontId="38" fillId="0" borderId="0" xfId="5" applyFont="1" applyAlignment="1">
      <alignment vertical="top"/>
    </xf>
    <xf numFmtId="0" fontId="39" fillId="0" borderId="0" xfId="5" applyFont="1" applyAlignment="1">
      <alignment vertical="top"/>
    </xf>
    <xf numFmtId="0" fontId="95" fillId="0" borderId="0" xfId="5" applyFont="1" applyAlignment="1">
      <alignment vertical="top" wrapText="1"/>
    </xf>
    <xf numFmtId="0" fontId="95" fillId="0" borderId="0" xfId="4" applyFont="1" applyAlignment="1">
      <alignment vertical="top"/>
    </xf>
    <xf numFmtId="0" fontId="4" fillId="0" borderId="0" xfId="0" applyFont="1"/>
    <xf numFmtId="0" fontId="95" fillId="0" borderId="0" xfId="4" applyFont="1" applyAlignment="1">
      <alignment horizontal="left" vertical="top"/>
    </xf>
    <xf numFmtId="0" fontId="38" fillId="3" borderId="0" xfId="5" applyFont="1" applyFill="1" applyAlignment="1">
      <alignment vertical="top"/>
    </xf>
    <xf numFmtId="0" fontId="49" fillId="6" borderId="12" xfId="0" applyFont="1" applyFill="1" applyBorder="1" applyAlignment="1">
      <alignment horizontal="center" vertical="center" wrapText="1"/>
    </xf>
    <xf numFmtId="3" fontId="49" fillId="6" borderId="12" xfId="0" applyNumberFormat="1" applyFont="1" applyFill="1" applyBorder="1" applyAlignment="1">
      <alignment horizontal="center" vertical="center" wrapText="1"/>
    </xf>
    <xf numFmtId="3" fontId="49" fillId="8" borderId="12" xfId="0" applyNumberFormat="1" applyFont="1" applyFill="1" applyBorder="1" applyAlignment="1">
      <alignment horizontal="right" vertical="center"/>
    </xf>
    <xf numFmtId="0" fontId="49" fillId="0" borderId="12" xfId="0" applyFont="1" applyBorder="1" applyAlignment="1">
      <alignment horizontal="center" vertical="center" wrapText="1"/>
    </xf>
    <xf numFmtId="3" fontId="49" fillId="0" borderId="12" xfId="0" applyNumberFormat="1" applyFont="1" applyBorder="1" applyAlignment="1">
      <alignment horizontal="left" vertical="center" wrapText="1"/>
    </xf>
    <xf numFmtId="10" fontId="49" fillId="6" borderId="12" xfId="0" applyNumberFormat="1" applyFont="1" applyFill="1" applyBorder="1" applyAlignment="1">
      <alignment horizontal="right" vertical="center"/>
    </xf>
    <xf numFmtId="3" fontId="49" fillId="0" borderId="12" xfId="0" applyNumberFormat="1" applyFont="1" applyBorder="1" applyAlignment="1">
      <alignment horizontal="center" vertical="center" wrapText="1"/>
    </xf>
    <xf numFmtId="10" fontId="49" fillId="8" borderId="12" xfId="0" applyNumberFormat="1" applyFont="1" applyFill="1" applyBorder="1" applyAlignment="1">
      <alignment horizontal="right" vertical="center"/>
    </xf>
    <xf numFmtId="3" fontId="49" fillId="0" borderId="81" xfId="0" applyNumberFormat="1" applyFont="1" applyBorder="1" applyAlignment="1">
      <alignment horizontal="center" vertical="center" wrapText="1"/>
    </xf>
    <xf numFmtId="3" fontId="49" fillId="0" borderId="81" xfId="0" applyNumberFormat="1" applyFont="1" applyBorder="1" applyAlignment="1">
      <alignment horizontal="left" vertical="center" wrapText="1"/>
    </xf>
    <xf numFmtId="0" fontId="49" fillId="6" borderId="14" xfId="0" applyFont="1" applyFill="1" applyBorder="1" applyAlignment="1">
      <alignment horizontal="center" vertical="center" wrapText="1"/>
    </xf>
    <xf numFmtId="3" fontId="49" fillId="0" borderId="14" xfId="0" applyNumberFormat="1" applyFont="1" applyBorder="1" applyAlignment="1">
      <alignment horizontal="center" vertical="center" wrapText="1"/>
    </xf>
    <xf numFmtId="3" fontId="49" fillId="0" borderId="14" xfId="0" applyNumberFormat="1" applyFont="1" applyBorder="1" applyAlignment="1">
      <alignment horizontal="left" vertical="center" wrapText="1"/>
    </xf>
    <xf numFmtId="10" fontId="49" fillId="6" borderId="14" xfId="0" applyNumberFormat="1" applyFont="1" applyFill="1" applyBorder="1" applyAlignment="1">
      <alignment horizontal="right" vertical="center"/>
    </xf>
    <xf numFmtId="3" fontId="58" fillId="0" borderId="79" xfId="0" applyNumberFormat="1" applyFont="1" applyBorder="1" applyAlignment="1">
      <alignment horizontal="right" vertical="center"/>
    </xf>
    <xf numFmtId="0" fontId="95" fillId="0" borderId="0" xfId="4" applyFont="1" applyAlignment="1">
      <alignment horizontal="left"/>
    </xf>
    <xf numFmtId="0" fontId="56" fillId="0" borderId="0" xfId="0" quotePrefix="1" applyFont="1"/>
    <xf numFmtId="3" fontId="49" fillId="6" borderId="81" xfId="0" applyNumberFormat="1" applyFont="1" applyFill="1" applyBorder="1" applyAlignment="1">
      <alignment horizontal="center" vertical="center" wrapText="1"/>
    </xf>
    <xf numFmtId="3" fontId="49" fillId="6" borderId="81" xfId="0" applyNumberFormat="1" applyFont="1" applyFill="1" applyBorder="1" applyAlignment="1">
      <alignment horizontal="left" vertical="center" wrapText="1"/>
    </xf>
    <xf numFmtId="10" fontId="49" fillId="8" borderId="81" xfId="0" applyNumberFormat="1" applyFont="1" applyFill="1" applyBorder="1" applyAlignment="1">
      <alignment horizontal="right" vertical="center"/>
    </xf>
    <xf numFmtId="10" fontId="49" fillId="6" borderId="81" xfId="0" applyNumberFormat="1" applyFont="1" applyFill="1" applyBorder="1" applyAlignment="1">
      <alignment horizontal="right" vertical="center"/>
    </xf>
    <xf numFmtId="3" fontId="49" fillId="6" borderId="14" xfId="0" applyNumberFormat="1" applyFont="1" applyFill="1" applyBorder="1" applyAlignment="1">
      <alignment horizontal="center" vertical="center" wrapText="1"/>
    </xf>
    <xf numFmtId="0" fontId="103" fillId="6" borderId="79" xfId="0" applyFont="1" applyFill="1" applyBorder="1" applyAlignment="1">
      <alignment horizontal="left" vertical="center" wrapText="1"/>
    </xf>
    <xf numFmtId="3" fontId="49" fillId="6" borderId="14" xfId="0" applyNumberFormat="1" applyFont="1" applyFill="1" applyBorder="1" applyAlignment="1">
      <alignment horizontal="right" vertical="center"/>
    </xf>
    <xf numFmtId="3" fontId="58" fillId="6" borderId="87" xfId="0" applyNumberFormat="1" applyFont="1" applyFill="1" applyBorder="1" applyAlignment="1">
      <alignment vertical="center"/>
    </xf>
    <xf numFmtId="0" fontId="38" fillId="0" borderId="25" xfId="5" applyFont="1" applyBorder="1">
      <alignment vertical="center"/>
    </xf>
    <xf numFmtId="0" fontId="9" fillId="0" borderId="0" xfId="0" applyFont="1"/>
    <xf numFmtId="0" fontId="0" fillId="0" borderId="0" xfId="0"/>
    <xf numFmtId="0" fontId="12" fillId="0" borderId="0" xfId="0" applyFont="1" applyAlignment="1">
      <alignment horizontal="center"/>
    </xf>
    <xf numFmtId="0" fontId="4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wrapText="1"/>
    </xf>
    <xf numFmtId="0" fontId="49" fillId="0" borderId="0" xfId="0" applyFont="1" applyBorder="1" applyAlignment="1">
      <alignment vertical="center" wrapText="1"/>
    </xf>
    <xf numFmtId="0" fontId="121" fillId="10" borderId="91" xfId="0" applyFont="1" applyFill="1" applyBorder="1" applyAlignment="1">
      <alignment vertical="center" wrapText="1"/>
    </xf>
    <xf numFmtId="0" fontId="121" fillId="10" borderId="94" xfId="0" applyFont="1" applyFill="1" applyBorder="1" applyAlignment="1">
      <alignment vertical="center" wrapText="1"/>
    </xf>
    <xf numFmtId="0" fontId="122" fillId="10" borderId="94" xfId="0" applyFont="1" applyFill="1" applyBorder="1" applyAlignment="1">
      <alignment horizontal="left" vertical="center" wrapText="1" indent="1"/>
    </xf>
    <xf numFmtId="0" fontId="120" fillId="10" borderId="94" xfId="0" applyFont="1" applyFill="1" applyBorder="1" applyAlignment="1">
      <alignment vertical="center" wrapText="1"/>
    </xf>
    <xf numFmtId="0" fontId="120" fillId="10" borderId="41" xfId="0" applyFont="1" applyFill="1" applyBorder="1" applyAlignment="1">
      <alignment vertical="center" wrapText="1"/>
    </xf>
    <xf numFmtId="4" fontId="120" fillId="10" borderId="41" xfId="0" applyNumberFormat="1" applyFont="1" applyFill="1" applyBorder="1" applyAlignment="1">
      <alignment horizontal="right" vertical="center"/>
    </xf>
    <xf numFmtId="3" fontId="120" fillId="10" borderId="41" xfId="0" applyNumberFormat="1" applyFont="1" applyFill="1" applyBorder="1" applyAlignment="1">
      <alignment horizontal="right" vertical="center"/>
    </xf>
    <xf numFmtId="0" fontId="120" fillId="10" borderId="103" xfId="0" applyFont="1" applyFill="1" applyBorder="1" applyAlignment="1">
      <alignment vertical="center" wrapText="1"/>
    </xf>
    <xf numFmtId="0" fontId="123" fillId="10" borderId="100" xfId="0" applyFont="1" applyFill="1" applyBorder="1" applyAlignment="1">
      <alignment vertical="center" wrapText="1"/>
    </xf>
    <xf numFmtId="0" fontId="120" fillId="10" borderId="97" xfId="0" applyFont="1" applyFill="1" applyBorder="1" applyAlignment="1">
      <alignment vertical="center" wrapText="1"/>
    </xf>
    <xf numFmtId="0" fontId="120" fillId="10" borderId="106" xfId="0" applyFont="1" applyFill="1" applyBorder="1" applyAlignment="1">
      <alignment vertical="center" wrapText="1"/>
    </xf>
    <xf numFmtId="0" fontId="121" fillId="10" borderId="97" xfId="0" applyFont="1" applyFill="1" applyBorder="1" applyAlignment="1">
      <alignment vertical="center" wrapText="1"/>
    </xf>
    <xf numFmtId="0" fontId="120" fillId="10" borderId="109" xfId="0" applyFont="1" applyFill="1" applyBorder="1" applyAlignment="1">
      <alignment vertical="center" wrapText="1"/>
    </xf>
    <xf numFmtId="168" fontId="120" fillId="10" borderId="110" xfId="0" applyNumberFormat="1" applyFont="1" applyFill="1" applyBorder="1" applyAlignment="1">
      <alignment horizontal="right" vertical="center"/>
    </xf>
    <xf numFmtId="168" fontId="120" fillId="10" borderId="104" xfId="0" applyNumberFormat="1" applyFont="1" applyFill="1" applyBorder="1" applyAlignment="1">
      <alignment horizontal="right" vertical="center"/>
    </xf>
    <xf numFmtId="168" fontId="120" fillId="10" borderId="105" xfId="0" applyNumberFormat="1" applyFont="1" applyFill="1" applyBorder="1" applyAlignment="1">
      <alignment horizontal="right" vertical="center"/>
    </xf>
    <xf numFmtId="168" fontId="120" fillId="10" borderId="0" xfId="0" applyNumberFormat="1" applyFont="1" applyFill="1" applyAlignment="1">
      <alignment horizontal="right" vertical="center"/>
    </xf>
    <xf numFmtId="168" fontId="121" fillId="5" borderId="0" xfId="0" applyNumberFormat="1" applyFont="1" applyFill="1" applyBorder="1" applyAlignment="1">
      <alignment horizontal="right" vertical="center"/>
    </xf>
    <xf numFmtId="168" fontId="120" fillId="5" borderId="0" xfId="0" applyNumberFormat="1" applyFont="1" applyFill="1" applyBorder="1" applyAlignment="1">
      <alignment horizontal="right" vertical="center"/>
    </xf>
    <xf numFmtId="168" fontId="123" fillId="5" borderId="0" xfId="0" applyNumberFormat="1" applyFont="1" applyFill="1" applyBorder="1" applyAlignment="1">
      <alignment horizontal="right" vertical="center"/>
    </xf>
    <xf numFmtId="0" fontId="80" fillId="10" borderId="94" xfId="0" applyFont="1" applyFill="1" applyBorder="1" applyAlignment="1">
      <alignment horizontal="left" vertical="center" wrapText="1" indent="1"/>
    </xf>
    <xf numFmtId="0" fontId="51" fillId="0" borderId="95" xfId="0" applyFont="1" applyBorder="1" applyAlignment="1">
      <alignment horizontal="left" vertical="center" indent="1"/>
    </xf>
    <xf numFmtId="0" fontId="51" fillId="0" borderId="95" xfId="0" applyFont="1" applyBorder="1" applyAlignment="1">
      <alignment horizontal="center" vertical="center"/>
    </xf>
    <xf numFmtId="0" fontId="51" fillId="0" borderId="95" xfId="0" applyFont="1" applyBorder="1" applyAlignment="1">
      <alignment horizontal="center" vertical="center" wrapText="1"/>
    </xf>
    <xf numFmtId="0" fontId="51" fillId="0" borderId="96" xfId="0" applyFont="1" applyBorder="1" applyAlignment="1">
      <alignment horizontal="left" vertical="center" wrapText="1" indent="1"/>
    </xf>
    <xf numFmtId="0" fontId="80" fillId="10" borderId="103" xfId="0" applyFont="1" applyFill="1" applyBorder="1" applyAlignment="1">
      <alignment horizontal="left" vertical="center" wrapText="1" indent="1"/>
    </xf>
    <xf numFmtId="0" fontId="51" fillId="0" borderId="104" xfId="0" applyFont="1" applyBorder="1" applyAlignment="1">
      <alignment horizontal="left" vertical="center" indent="1"/>
    </xf>
    <xf numFmtId="0" fontId="51" fillId="0" borderId="104" xfId="0" applyFont="1" applyBorder="1" applyAlignment="1">
      <alignment horizontal="center" vertical="center"/>
    </xf>
    <xf numFmtId="0" fontId="51" fillId="0" borderId="104" xfId="0" applyFont="1" applyBorder="1" applyAlignment="1">
      <alignment horizontal="center" vertical="center" wrapText="1"/>
    </xf>
    <xf numFmtId="0" fontId="51" fillId="0" borderId="105" xfId="0" applyFont="1" applyBorder="1" applyAlignment="1">
      <alignment horizontal="left" vertical="center" wrapText="1" indent="1"/>
    </xf>
    <xf numFmtId="0" fontId="80" fillId="10" borderId="100" xfId="0" applyFont="1" applyFill="1" applyBorder="1" applyAlignment="1">
      <alignment horizontal="left" vertical="center" wrapText="1" indent="1"/>
    </xf>
    <xf numFmtId="0" fontId="51" fillId="0" borderId="101" xfId="0" applyFont="1" applyBorder="1" applyAlignment="1">
      <alignment horizontal="left" vertical="center" indent="1"/>
    </xf>
    <xf numFmtId="0" fontId="51" fillId="0" borderId="101" xfId="0" applyFont="1" applyBorder="1" applyAlignment="1">
      <alignment horizontal="center" vertical="center"/>
    </xf>
    <xf numFmtId="0" fontId="51" fillId="0" borderId="101" xfId="0" applyFont="1" applyBorder="1" applyAlignment="1">
      <alignment horizontal="center" vertical="center" wrapText="1"/>
    </xf>
    <xf numFmtId="0" fontId="51" fillId="0" borderId="102" xfId="0" applyFont="1" applyBorder="1" applyAlignment="1">
      <alignment horizontal="left" vertical="center" wrapText="1" indent="1"/>
    </xf>
    <xf numFmtId="0" fontId="124" fillId="0" borderId="0" xfId="26" applyFont="1" applyFill="1" applyAlignment="1">
      <alignment horizontal="center" vertical="center"/>
    </xf>
    <xf numFmtId="0" fontId="125" fillId="0" borderId="0" xfId="26" applyFont="1" applyFill="1" applyAlignment="1">
      <alignment horizontal="center" vertical="center"/>
    </xf>
    <xf numFmtId="0" fontId="3" fillId="0" borderId="0" xfId="27" applyFont="1"/>
    <xf numFmtId="0" fontId="3" fillId="0" borderId="0" xfId="27" applyFont="1" applyBorder="1"/>
    <xf numFmtId="0" fontId="3" fillId="0" borderId="0" xfId="0" applyFont="1"/>
    <xf numFmtId="0" fontId="126" fillId="0" borderId="0" xfId="27" applyFont="1" applyAlignment="1">
      <alignment vertical="center"/>
    </xf>
    <xf numFmtId="0" fontId="46" fillId="0" borderId="0" xfId="27" applyFont="1"/>
    <xf numFmtId="0" fontId="35" fillId="0" borderId="0" xfId="27" applyFont="1"/>
    <xf numFmtId="0" fontId="123" fillId="5" borderId="27" xfId="27" applyFont="1" applyFill="1" applyBorder="1" applyAlignment="1">
      <alignment horizontal="center" vertical="center"/>
    </xf>
    <xf numFmtId="0" fontId="3" fillId="0" borderId="25" xfId="27" applyFont="1" applyBorder="1"/>
    <xf numFmtId="0" fontId="127" fillId="0" borderId="25" xfId="27" applyFont="1" applyBorder="1" applyAlignment="1">
      <alignment horizontal="center" vertical="center"/>
    </xf>
    <xf numFmtId="0" fontId="80" fillId="0" borderId="91" xfId="27" applyFont="1" applyBorder="1" applyAlignment="1">
      <alignment horizontal="center" vertical="center"/>
    </xf>
    <xf numFmtId="0" fontId="80" fillId="0" borderId="92" xfId="27" applyFont="1" applyBorder="1" applyAlignment="1">
      <alignment vertical="center" wrapText="1"/>
    </xf>
    <xf numFmtId="0" fontId="80" fillId="0" borderId="92" xfId="27" applyFont="1" applyBorder="1" applyAlignment="1">
      <alignment horizontal="center" vertical="center"/>
    </xf>
    <xf numFmtId="0" fontId="80" fillId="0" borderId="94" xfId="27" applyFont="1" applyBorder="1" applyAlignment="1">
      <alignment horizontal="center" vertical="center"/>
    </xf>
    <xf numFmtId="0" fontId="80" fillId="0" borderId="95" xfId="27" applyFont="1" applyBorder="1" applyAlignment="1">
      <alignment vertical="center" wrapText="1"/>
    </xf>
    <xf numFmtId="0" fontId="80" fillId="0" borderId="95" xfId="27" applyFont="1" applyBorder="1" applyAlignment="1">
      <alignment horizontal="center" vertical="center"/>
    </xf>
    <xf numFmtId="0" fontId="3" fillId="0" borderId="0" xfId="27" applyFont="1" applyFill="1"/>
    <xf numFmtId="0" fontId="3" fillId="10" borderId="113" xfId="27" applyFont="1" applyFill="1" applyBorder="1" applyAlignment="1">
      <alignment vertical="center"/>
    </xf>
    <xf numFmtId="0" fontId="129" fillId="10" borderId="114" xfId="27" applyFont="1" applyFill="1" applyBorder="1" applyAlignment="1">
      <alignment vertical="center" wrapText="1"/>
    </xf>
    <xf numFmtId="0" fontId="3" fillId="10" borderId="114" xfId="27" applyFont="1" applyFill="1" applyBorder="1" applyAlignment="1">
      <alignment vertical="center"/>
    </xf>
    <xf numFmtId="0" fontId="80" fillId="0" borderId="92" xfId="27" applyFont="1" applyBorder="1" applyAlignment="1">
      <alignment horizontal="left" vertical="center" wrapText="1" indent="1"/>
    </xf>
    <xf numFmtId="0" fontId="80" fillId="0" borderId="92" xfId="27" applyFont="1" applyBorder="1" applyAlignment="1">
      <alignment horizontal="center" vertical="center" wrapText="1"/>
    </xf>
    <xf numFmtId="0" fontId="80" fillId="0" borderId="95" xfId="27" applyFont="1" applyBorder="1" applyAlignment="1">
      <alignment horizontal="left" vertical="center" wrapText="1" indent="1"/>
    </xf>
    <xf numFmtId="0" fontId="80" fillId="0" borderId="95" xfId="27" applyFont="1" applyBorder="1" applyAlignment="1">
      <alignment horizontal="center" vertical="center" wrapText="1"/>
    </xf>
    <xf numFmtId="0" fontId="80" fillId="0" borderId="94" xfId="27" applyFont="1" applyFill="1" applyBorder="1" applyAlignment="1">
      <alignment horizontal="center" vertical="center"/>
    </xf>
    <xf numFmtId="0" fontId="80" fillId="0" borderId="95" xfId="27" applyFont="1" applyFill="1" applyBorder="1" applyAlignment="1">
      <alignment horizontal="left" vertical="center" wrapText="1" indent="1"/>
    </xf>
    <xf numFmtId="0" fontId="80" fillId="0" borderId="95" xfId="27" applyFont="1" applyFill="1" applyBorder="1" applyAlignment="1">
      <alignment horizontal="center" vertical="center" wrapText="1"/>
    </xf>
    <xf numFmtId="3" fontId="80" fillId="0" borderId="95" xfId="27" applyNumberFormat="1" applyFont="1" applyBorder="1" applyAlignment="1">
      <alignment horizontal="center" vertical="center" wrapText="1"/>
    </xf>
    <xf numFmtId="0" fontId="78" fillId="0" borderId="95" xfId="27" applyFont="1" applyBorder="1" applyAlignment="1">
      <alignment horizontal="left" vertical="center" wrapText="1" indent="1"/>
    </xf>
    <xf numFmtId="43" fontId="80" fillId="0" borderId="95" xfId="28" applyNumberFormat="1" applyFont="1" applyBorder="1" applyAlignment="1">
      <alignment horizontal="right" vertical="center" wrapText="1"/>
    </xf>
    <xf numFmtId="6" fontId="80" fillId="0" borderId="95" xfId="27" applyNumberFormat="1" applyFont="1" applyBorder="1" applyAlignment="1">
      <alignment horizontal="right" vertical="center" wrapText="1"/>
    </xf>
    <xf numFmtId="14" fontId="80" fillId="0" borderId="95" xfId="27" applyNumberFormat="1" applyFont="1" applyBorder="1" applyAlignment="1">
      <alignment horizontal="center" vertical="center" wrapText="1"/>
    </xf>
    <xf numFmtId="14" fontId="78" fillId="0" borderId="95" xfId="27" applyNumberFormat="1" applyFont="1" applyBorder="1" applyAlignment="1">
      <alignment horizontal="center" vertical="center" wrapText="1"/>
    </xf>
    <xf numFmtId="0" fontId="78" fillId="0" borderId="95" xfId="27" applyFont="1" applyBorder="1" applyAlignment="1">
      <alignment horizontal="left" vertical="center"/>
    </xf>
    <xf numFmtId="0" fontId="80" fillId="0" borderId="111" xfId="27" applyFont="1" applyBorder="1" applyAlignment="1">
      <alignment horizontal="center" vertical="center"/>
    </xf>
    <xf numFmtId="0" fontId="80" fillId="0" borderId="112" xfId="27" applyFont="1" applyBorder="1" applyAlignment="1">
      <alignment horizontal="left" vertical="center" wrapText="1" indent="1"/>
    </xf>
    <xf numFmtId="0" fontId="80" fillId="0" borderId="112" xfId="27" applyFont="1" applyBorder="1" applyAlignment="1">
      <alignment horizontal="center" vertical="center" wrapText="1"/>
    </xf>
    <xf numFmtId="9" fontId="51" fillId="0" borderId="95" xfId="27" applyNumberFormat="1" applyFont="1" applyBorder="1" applyAlignment="1">
      <alignment horizontal="center" vertical="center" wrapText="1"/>
    </xf>
    <xf numFmtId="0" fontId="78" fillId="0" borderId="95" xfId="27" applyFont="1" applyFill="1" applyBorder="1" applyAlignment="1">
      <alignment horizontal="center" vertical="center"/>
    </xf>
    <xf numFmtId="0" fontId="80" fillId="0" borderId="100" xfId="27" applyFont="1" applyBorder="1" applyAlignment="1">
      <alignment horizontal="center" vertical="center"/>
    </xf>
    <xf numFmtId="0" fontId="80" fillId="0" borderId="101" xfId="27" applyFont="1" applyBorder="1" applyAlignment="1">
      <alignment horizontal="left" vertical="center" wrapText="1" indent="1"/>
    </xf>
    <xf numFmtId="0" fontId="75" fillId="0" borderId="0" xfId="27" applyFont="1"/>
    <xf numFmtId="0" fontId="78" fillId="0" borderId="95" xfId="27" applyFont="1" applyFill="1" applyBorder="1" applyAlignment="1">
      <alignment horizontal="left" vertical="center" wrapText="1" indent="1"/>
    </xf>
    <xf numFmtId="43" fontId="78" fillId="0" borderId="95" xfId="27" applyNumberFormat="1" applyFont="1" applyFill="1" applyBorder="1" applyAlignment="1">
      <alignment horizontal="right" vertical="center" wrapText="1"/>
    </xf>
    <xf numFmtId="0" fontId="53" fillId="0" borderId="5" xfId="29" applyFont="1" applyBorder="1" applyAlignment="1">
      <alignment horizontal="left" vertical="center"/>
    </xf>
    <xf numFmtId="0" fontId="3" fillId="0" borderId="0" xfId="29"/>
    <xf numFmtId="0" fontId="23" fillId="0" borderId="0" xfId="29" applyFont="1" applyAlignment="1">
      <alignment horizontal="center"/>
    </xf>
    <xf numFmtId="0" fontId="3" fillId="0" borderId="0" xfId="29" applyAlignment="1">
      <alignment horizontal="center"/>
    </xf>
    <xf numFmtId="0" fontId="117" fillId="0" borderId="115" xfId="29" applyFont="1" applyBorder="1" applyAlignment="1">
      <alignment horizontal="center" vertical="center"/>
    </xf>
    <xf numFmtId="3" fontId="103" fillId="0" borderId="25" xfId="29" applyNumberFormat="1" applyFont="1" applyBorder="1" applyAlignment="1">
      <alignment horizontal="center" vertical="center" wrapText="1"/>
    </xf>
    <xf numFmtId="0" fontId="49" fillId="0" borderId="10" xfId="29" applyFont="1" applyBorder="1" applyAlignment="1">
      <alignment horizontal="center" vertical="center"/>
    </xf>
    <xf numFmtId="0" fontId="49" fillId="0" borderId="10" xfId="29" applyFont="1" applyBorder="1" applyAlignment="1">
      <alignment horizontal="left" vertical="center" wrapText="1"/>
    </xf>
    <xf numFmtId="0" fontId="49" fillId="0" borderId="8" xfId="29" applyFont="1" applyBorder="1" applyAlignment="1">
      <alignment horizontal="center" vertical="center"/>
    </xf>
    <xf numFmtId="0" fontId="49" fillId="0" borderId="8" xfId="29" applyFont="1" applyBorder="1" applyAlignment="1">
      <alignment horizontal="left" vertical="center" wrapText="1"/>
    </xf>
    <xf numFmtId="0" fontId="49" fillId="0" borderId="11" xfId="29" applyFont="1" applyBorder="1" applyAlignment="1">
      <alignment horizontal="center" vertical="center"/>
    </xf>
    <xf numFmtId="0" fontId="49" fillId="0" borderId="11" xfId="29" applyFont="1" applyBorder="1" applyAlignment="1">
      <alignment horizontal="left" vertical="center" wrapText="1"/>
    </xf>
    <xf numFmtId="3" fontId="103" fillId="0" borderId="24" xfId="29" applyNumberFormat="1" applyFont="1" applyBorder="1" applyAlignment="1">
      <alignment horizontal="center" vertical="center" wrapText="1"/>
    </xf>
    <xf numFmtId="3" fontId="117" fillId="0" borderId="24" xfId="29" applyNumberFormat="1" applyFont="1" applyBorder="1" applyAlignment="1">
      <alignment horizontal="left" vertical="center" wrapText="1"/>
    </xf>
    <xf numFmtId="3" fontId="103" fillId="0" borderId="24" xfId="0" applyNumberFormat="1" applyFont="1" applyBorder="1" applyAlignment="1">
      <alignment horizontal="center" vertical="center" wrapText="1"/>
    </xf>
    <xf numFmtId="169" fontId="49" fillId="0" borderId="8" xfId="0" applyNumberFormat="1" applyFont="1" applyBorder="1" applyAlignment="1">
      <alignment horizontal="center" vertical="center"/>
    </xf>
    <xf numFmtId="169" fontId="49" fillId="0" borderId="116" xfId="0" applyNumberFormat="1" applyFont="1" applyBorder="1" applyAlignment="1">
      <alignment horizontal="center" vertical="center"/>
    </xf>
    <xf numFmtId="6" fontId="130" fillId="0" borderId="39" xfId="0" applyNumberFormat="1" applyFont="1" applyBorder="1" applyAlignment="1">
      <alignment horizontal="center" vertical="center"/>
    </xf>
    <xf numFmtId="8" fontId="130" fillId="0" borderId="39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14" fontId="130" fillId="0" borderId="38" xfId="0" applyNumberFormat="1" applyFont="1" applyBorder="1" applyAlignment="1">
      <alignment horizontal="center" vertical="center"/>
    </xf>
    <xf numFmtId="14" fontId="44" fillId="0" borderId="38" xfId="0" applyNumberFormat="1" applyFont="1" applyBorder="1" applyAlignment="1">
      <alignment horizontal="center"/>
    </xf>
    <xf numFmtId="0" fontId="49" fillId="0" borderId="8" xfId="0" applyFont="1" applyBorder="1" applyAlignment="1">
      <alignment horizontal="center" vertical="center" wrapText="1"/>
    </xf>
    <xf numFmtId="0" fontId="49" fillId="0" borderId="22" xfId="29" applyFont="1" applyBorder="1" applyAlignment="1">
      <alignment horizontal="center" vertical="center"/>
    </xf>
    <xf numFmtId="0" fontId="49" fillId="0" borderId="22" xfId="29" applyFont="1" applyBorder="1" applyAlignment="1">
      <alignment horizontal="left" vertical="center" wrapText="1"/>
    </xf>
    <xf numFmtId="0" fontId="23" fillId="0" borderId="0" xfId="29" applyFont="1" applyAlignment="1">
      <alignment horizontal="center" vertical="center"/>
    </xf>
    <xf numFmtId="0" fontId="37" fillId="9" borderId="117" xfId="0" applyFont="1" applyFill="1" applyBorder="1" applyAlignment="1">
      <alignment horizontal="center" vertical="center" wrapText="1"/>
    </xf>
    <xf numFmtId="0" fontId="37" fillId="9" borderId="1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7" fillId="9" borderId="118" xfId="0" applyFont="1" applyFill="1" applyBorder="1" applyAlignment="1">
      <alignment horizontal="center" vertical="center" wrapText="1"/>
    </xf>
    <xf numFmtId="0" fontId="37" fillId="9" borderId="119" xfId="0" applyFont="1" applyFill="1" applyBorder="1" applyAlignment="1">
      <alignment horizontal="center" vertical="center" wrapText="1"/>
    </xf>
    <xf numFmtId="0" fontId="0" fillId="11" borderId="0" xfId="0" applyFill="1"/>
    <xf numFmtId="0" fontId="19" fillId="11" borderId="0" xfId="5" applyFill="1">
      <alignment vertical="center"/>
    </xf>
    <xf numFmtId="0" fontId="124" fillId="0" borderId="0" xfId="26" applyFill="1" applyAlignment="1">
      <alignment horizontal="center" vertical="center"/>
    </xf>
    <xf numFmtId="0" fontId="131" fillId="0" borderId="0" xfId="30" applyFont="1"/>
    <xf numFmtId="0" fontId="132" fillId="0" borderId="0" xfId="30" applyFont="1" applyAlignment="1">
      <alignment vertical="center"/>
    </xf>
    <xf numFmtId="0" fontId="133" fillId="0" borderId="0" xfId="30" applyFont="1" applyFill="1" applyAlignment="1">
      <alignment horizontal="right"/>
    </xf>
    <xf numFmtId="0" fontId="46" fillId="0" borderId="0" xfId="30" applyFont="1" applyAlignment="1"/>
    <xf numFmtId="0" fontId="131" fillId="0" borderId="0" xfId="30" applyFont="1" applyFill="1"/>
    <xf numFmtId="0" fontId="133" fillId="0" borderId="0" xfId="30" applyFont="1" applyFill="1" applyBorder="1"/>
    <xf numFmtId="0" fontId="131" fillId="0" borderId="0" xfId="30" applyFont="1" applyFill="1" applyBorder="1"/>
    <xf numFmtId="49" fontId="51" fillId="0" borderId="0" xfId="30" applyNumberFormat="1" applyFont="1" applyFill="1" applyBorder="1" applyAlignment="1">
      <alignment horizontal="center" vertical="center" wrapText="1"/>
    </xf>
    <xf numFmtId="0" fontId="51" fillId="0" borderId="0" xfId="30" applyFont="1" applyFill="1" applyBorder="1" applyAlignment="1">
      <alignment horizontal="left" vertical="center" wrapText="1" indent="1"/>
    </xf>
    <xf numFmtId="49" fontId="51" fillId="0" borderId="0" xfId="30" applyNumberFormat="1" applyFont="1" applyFill="1" applyAlignment="1">
      <alignment horizontal="center" vertical="center" wrapText="1"/>
    </xf>
    <xf numFmtId="0" fontId="51" fillId="0" borderId="0" xfId="30" applyFont="1" applyFill="1" applyAlignment="1">
      <alignment horizontal="left" vertical="center" wrapText="1" indent="1"/>
    </xf>
    <xf numFmtId="0" fontId="128" fillId="10" borderId="0" xfId="0" applyFont="1" applyFill="1" applyAlignment="1">
      <alignment horizontal="right" vertical="center" wrapText="1"/>
    </xf>
    <xf numFmtId="49" fontId="51" fillId="0" borderId="25" xfId="30" applyNumberFormat="1" applyFont="1" applyFill="1" applyBorder="1" applyAlignment="1">
      <alignment horizontal="center" vertical="center" wrapText="1"/>
    </xf>
    <xf numFmtId="0" fontId="51" fillId="0" borderId="25" xfId="30" applyFont="1" applyFill="1" applyBorder="1" applyAlignment="1">
      <alignment horizontal="left" vertical="center" wrapText="1" indent="1"/>
    </xf>
    <xf numFmtId="0" fontId="131" fillId="0" borderId="0" xfId="30" applyFont="1" applyAlignment="1">
      <alignment vertical="center"/>
    </xf>
    <xf numFmtId="4" fontId="131" fillId="0" borderId="0" xfId="30" applyNumberFormat="1" applyFont="1"/>
    <xf numFmtId="4" fontId="133" fillId="0" borderId="0" xfId="30" applyNumberFormat="1" applyFont="1"/>
    <xf numFmtId="0" fontId="12" fillId="0" borderId="0" xfId="0" applyFont="1"/>
    <xf numFmtId="0" fontId="22" fillId="0" borderId="0" xfId="7"/>
    <xf numFmtId="3" fontId="51" fillId="0" borderId="0" xfId="0" applyNumberFormat="1" applyFont="1" applyAlignment="1">
      <alignment horizontal="right" vertical="center" wrapText="1"/>
    </xf>
    <xf numFmtId="3" fontId="80" fillId="0" borderId="120" xfId="0" applyNumberFormat="1" applyFont="1" applyBorder="1" applyAlignment="1">
      <alignment horizontal="right" vertical="center" wrapText="1"/>
    </xf>
    <xf numFmtId="0" fontId="128" fillId="10" borderId="12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right"/>
    </xf>
    <xf numFmtId="0" fontId="12" fillId="0" borderId="0" xfId="0" applyFont="1" applyAlignment="1">
      <alignment horizontal="centerContinuous"/>
    </xf>
    <xf numFmtId="0" fontId="34" fillId="0" borderId="0" xfId="0" applyFont="1" applyAlignment="1">
      <alignment horizontal="left"/>
    </xf>
    <xf numFmtId="3" fontId="50" fillId="0" borderId="16" xfId="0" applyNumberFormat="1" applyFont="1" applyBorder="1" applyAlignment="1">
      <alignment horizontal="right" vertical="center"/>
    </xf>
    <xf numFmtId="3" fontId="50" fillId="0" borderId="17" xfId="0" applyNumberFormat="1" applyFont="1" applyBorder="1" applyAlignment="1">
      <alignment horizontal="right" vertical="center"/>
    </xf>
    <xf numFmtId="0" fontId="135" fillId="0" borderId="0" xfId="0" applyFont="1"/>
    <xf numFmtId="0" fontId="136" fillId="6" borderId="0" xfId="0" applyFont="1" applyFill="1"/>
    <xf numFmtId="0" fontId="136" fillId="6" borderId="0" xfId="0" applyFont="1" applyFill="1" applyAlignment="1"/>
    <xf numFmtId="0" fontId="49" fillId="6" borderId="8" xfId="0" applyFont="1" applyFill="1" applyBorder="1" applyAlignment="1">
      <alignment horizontal="center" vertical="center"/>
    </xf>
    <xf numFmtId="0" fontId="49" fillId="6" borderId="8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49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left" vertical="center" wrapText="1" indent="2"/>
    </xf>
    <xf numFmtId="0" fontId="49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left" vertical="center" wrapText="1" indent="2"/>
    </xf>
    <xf numFmtId="0" fontId="49" fillId="6" borderId="122" xfId="0" applyFont="1" applyFill="1" applyBorder="1" applyAlignment="1">
      <alignment horizontal="center" vertical="center"/>
    </xf>
    <xf numFmtId="0" fontId="49" fillId="6" borderId="122" xfId="0" applyFont="1" applyFill="1" applyBorder="1" applyAlignment="1">
      <alignment horizontal="left" vertical="center" wrapText="1"/>
    </xf>
    <xf numFmtId="0" fontId="50" fillId="6" borderId="25" xfId="0" applyFont="1" applyFill="1" applyBorder="1" applyAlignment="1">
      <alignment horizontal="center" vertical="center"/>
    </xf>
    <xf numFmtId="0" fontId="50" fillId="6" borderId="25" xfId="0" applyFont="1" applyFill="1" applyBorder="1" applyAlignment="1">
      <alignment vertical="center" wrapText="1"/>
    </xf>
    <xf numFmtId="0" fontId="28" fillId="0" borderId="0" xfId="27" applyFont="1" applyFill="1"/>
    <xf numFmtId="0" fontId="78" fillId="0" borderId="111" xfId="27" applyFont="1" applyFill="1" applyBorder="1" applyAlignment="1">
      <alignment horizontal="center" vertical="center"/>
    </xf>
    <xf numFmtId="0" fontId="78" fillId="0" borderId="112" xfId="27" applyFont="1" applyFill="1" applyBorder="1" applyAlignment="1">
      <alignment vertical="center" wrapText="1"/>
    </xf>
    <xf numFmtId="0" fontId="78" fillId="0" borderId="112" xfId="27" applyFont="1" applyFill="1" applyBorder="1" applyAlignment="1">
      <alignment horizontal="center" vertical="center" wrapText="1"/>
    </xf>
    <xf numFmtId="0" fontId="78" fillId="0" borderId="95" xfId="27" applyFont="1" applyFill="1" applyBorder="1" applyAlignment="1">
      <alignment horizontal="center" vertical="center" wrapText="1"/>
    </xf>
    <xf numFmtId="0" fontId="78" fillId="0" borderId="101" xfId="27" applyFont="1" applyBorder="1" applyAlignment="1">
      <alignment horizontal="center" vertical="center"/>
    </xf>
    <xf numFmtId="3" fontId="0" fillId="6" borderId="0" xfId="0" applyNumberFormat="1" applyFill="1"/>
    <xf numFmtId="3" fontId="49" fillId="6" borderId="8" xfId="0" applyNumberFormat="1" applyFont="1" applyFill="1" applyBorder="1" applyAlignment="1">
      <alignment horizontal="right" vertical="center" indent="1"/>
    </xf>
    <xf numFmtId="3" fontId="49" fillId="6" borderId="122" xfId="0" applyNumberFormat="1" applyFont="1" applyFill="1" applyBorder="1" applyAlignment="1">
      <alignment horizontal="right" vertical="center" indent="1"/>
    </xf>
    <xf numFmtId="3" fontId="50" fillId="6" borderId="25" xfId="0" applyNumberFormat="1" applyFont="1" applyFill="1" applyBorder="1" applyAlignment="1">
      <alignment horizontal="right" vertical="center" indent="1"/>
    </xf>
    <xf numFmtId="0" fontId="92" fillId="0" borderId="0" xfId="0" applyFont="1"/>
    <xf numFmtId="3" fontId="112" fillId="0" borderId="24" xfId="15" applyNumberFormat="1" applyFont="1" applyBorder="1" applyAlignment="1">
      <alignment horizontal="right" vertical="center" wrapText="1"/>
    </xf>
    <xf numFmtId="3" fontId="103" fillId="0" borderId="24" xfId="15" applyNumberFormat="1" applyFont="1" applyBorder="1" applyAlignment="1">
      <alignment horizontal="left" vertical="center" wrapText="1"/>
    </xf>
    <xf numFmtId="0" fontId="106" fillId="0" borderId="0" xfId="0" applyFont="1"/>
    <xf numFmtId="3" fontId="49" fillId="0" borderId="18" xfId="15" applyNumberFormat="1" applyFont="1" applyBorder="1" applyAlignment="1">
      <alignment horizontal="center" vertical="center"/>
    </xf>
    <xf numFmtId="3" fontId="49" fillId="0" borderId="21" xfId="15" applyNumberFormat="1" applyFont="1" applyBorder="1" applyAlignment="1">
      <alignment horizontal="center" vertical="center"/>
    </xf>
    <xf numFmtId="3" fontId="49" fillId="0" borderId="32" xfId="15" applyNumberFormat="1" applyFont="1" applyBorder="1" applyAlignment="1">
      <alignment horizontal="center" vertical="center"/>
    </xf>
    <xf numFmtId="3" fontId="49" fillId="8" borderId="124" xfId="15" applyNumberFormat="1" applyFont="1" applyFill="1" applyBorder="1" applyAlignment="1">
      <alignment horizontal="right" vertical="center"/>
    </xf>
    <xf numFmtId="3" fontId="49" fillId="0" borderId="125" xfId="15" applyNumberFormat="1" applyFont="1" applyBorder="1" applyAlignment="1">
      <alignment horizontal="right" vertical="center"/>
    </xf>
    <xf numFmtId="3" fontId="49" fillId="8" borderId="126" xfId="15" applyNumberFormat="1" applyFont="1" applyFill="1" applyBorder="1" applyAlignment="1">
      <alignment horizontal="right" vertical="center"/>
    </xf>
    <xf numFmtId="3" fontId="49" fillId="0" borderId="127" xfId="15" applyNumberFormat="1" applyFont="1" applyBorder="1" applyAlignment="1">
      <alignment horizontal="right" vertical="center"/>
    </xf>
    <xf numFmtId="0" fontId="50" fillId="0" borderId="128" xfId="10" applyFont="1" applyBorder="1" applyAlignment="1">
      <alignment horizontal="right"/>
    </xf>
    <xf numFmtId="3" fontId="49" fillId="8" borderId="130" xfId="15" applyNumberFormat="1" applyFont="1" applyFill="1" applyBorder="1" applyAlignment="1">
      <alignment horizontal="right" vertical="center"/>
    </xf>
    <xf numFmtId="3" fontId="49" fillId="8" borderId="131" xfId="15" applyNumberFormat="1" applyFont="1" applyFill="1" applyBorder="1" applyAlignment="1">
      <alignment horizontal="right" vertical="center"/>
    </xf>
    <xf numFmtId="3" fontId="49" fillId="0" borderId="132" xfId="15" applyNumberFormat="1" applyFont="1" applyBorder="1" applyAlignment="1">
      <alignment horizontal="right" vertical="center"/>
    </xf>
    <xf numFmtId="3" fontId="49" fillId="0" borderId="133" xfId="15" applyNumberFormat="1" applyFont="1" applyBorder="1" applyAlignment="1">
      <alignment horizontal="right" vertical="center"/>
    </xf>
    <xf numFmtId="3" fontId="121" fillId="5" borderId="92" xfId="0" applyNumberFormat="1" applyFont="1" applyFill="1" applyBorder="1" applyAlignment="1">
      <alignment horizontal="right" vertical="center"/>
    </xf>
    <xf numFmtId="3" fontId="121" fillId="0" borderId="92" xfId="0" applyNumberFormat="1" applyFont="1" applyFill="1" applyBorder="1" applyAlignment="1">
      <alignment horizontal="right" vertical="center"/>
    </xf>
    <xf numFmtId="3" fontId="121" fillId="5" borderId="95" xfId="0" applyNumberFormat="1" applyFont="1" applyFill="1" applyBorder="1" applyAlignment="1">
      <alignment horizontal="right" vertical="center"/>
    </xf>
    <xf numFmtId="3" fontId="121" fillId="0" borderId="95" xfId="0" applyNumberFormat="1" applyFont="1" applyFill="1" applyBorder="1" applyAlignment="1">
      <alignment horizontal="right" vertical="center"/>
    </xf>
    <xf numFmtId="3" fontId="121" fillId="0" borderId="95" xfId="0" applyNumberFormat="1" applyFont="1" applyFill="1" applyBorder="1" applyAlignment="1">
      <alignment vertical="center"/>
    </xf>
    <xf numFmtId="3" fontId="121" fillId="0" borderId="96" xfId="0" applyNumberFormat="1" applyFont="1" applyFill="1" applyBorder="1" applyAlignment="1">
      <alignment horizontal="right" vertical="center"/>
    </xf>
    <xf numFmtId="3" fontId="121" fillId="5" borderId="96" xfId="0" applyNumberFormat="1" applyFont="1" applyFill="1" applyBorder="1" applyAlignment="1">
      <alignment horizontal="right" vertical="center"/>
    </xf>
    <xf numFmtId="3" fontId="123" fillId="5" borderId="101" xfId="0" applyNumberFormat="1" applyFont="1" applyFill="1" applyBorder="1" applyAlignment="1">
      <alignment horizontal="right" vertical="center"/>
    </xf>
    <xf numFmtId="3" fontId="123" fillId="0" borderId="101" xfId="0" applyNumberFormat="1" applyFont="1" applyFill="1" applyBorder="1" applyAlignment="1">
      <alignment horizontal="right" vertical="center"/>
    </xf>
    <xf numFmtId="3" fontId="123" fillId="0" borderId="102" xfId="0" applyNumberFormat="1" applyFont="1" applyFill="1" applyBorder="1" applyAlignment="1">
      <alignment horizontal="right" vertical="center"/>
    </xf>
    <xf numFmtId="3" fontId="121" fillId="0" borderId="93" xfId="0" applyNumberFormat="1" applyFont="1" applyFill="1" applyBorder="1" applyAlignment="1">
      <alignment horizontal="right" vertical="center"/>
    </xf>
    <xf numFmtId="3" fontId="121" fillId="0" borderId="98" xfId="0" applyNumberFormat="1" applyFont="1" applyFill="1" applyBorder="1" applyAlignment="1">
      <alignment horizontal="right" vertical="center"/>
    </xf>
    <xf numFmtId="3" fontId="121" fillId="0" borderId="99" xfId="0" applyNumberFormat="1" applyFont="1" applyFill="1" applyBorder="1" applyAlignment="1">
      <alignment horizontal="right" vertical="center"/>
    </xf>
    <xf numFmtId="3" fontId="95" fillId="5" borderId="107" xfId="0" applyNumberFormat="1" applyFont="1" applyFill="1" applyBorder="1" applyAlignment="1">
      <alignment horizontal="right" vertical="center"/>
    </xf>
    <xf numFmtId="3" fontId="95" fillId="5" borderId="108" xfId="0" applyNumberFormat="1" applyFont="1" applyFill="1" applyBorder="1" applyAlignment="1">
      <alignment horizontal="right" vertical="center"/>
    </xf>
    <xf numFmtId="3" fontId="120" fillId="5" borderId="98" xfId="0" applyNumberFormat="1" applyFont="1" applyFill="1" applyBorder="1" applyAlignment="1">
      <alignment horizontal="right" vertical="center"/>
    </xf>
    <xf numFmtId="3" fontId="120" fillId="5" borderId="99" xfId="0" applyNumberFormat="1" applyFont="1" applyFill="1" applyBorder="1" applyAlignment="1">
      <alignment horizontal="right" vertical="center"/>
    </xf>
    <xf numFmtId="3" fontId="121" fillId="5" borderId="93" xfId="0" applyNumberFormat="1" applyFont="1" applyFill="1" applyBorder="1" applyAlignment="1">
      <alignment horizontal="right" vertical="center"/>
    </xf>
    <xf numFmtId="3" fontId="120" fillId="5" borderId="95" xfId="0" applyNumberFormat="1" applyFont="1" applyFill="1" applyBorder="1" applyAlignment="1">
      <alignment horizontal="right" vertical="center"/>
    </xf>
    <xf numFmtId="3" fontId="120" fillId="5" borderId="96" xfId="0" applyNumberFormat="1" applyFont="1" applyFill="1" applyBorder="1" applyAlignment="1">
      <alignment horizontal="right" vertical="center"/>
    </xf>
    <xf numFmtId="3" fontId="123" fillId="5" borderId="102" xfId="0" applyNumberFormat="1" applyFont="1" applyFill="1" applyBorder="1" applyAlignment="1">
      <alignment horizontal="right" vertical="center"/>
    </xf>
    <xf numFmtId="3" fontId="117" fillId="0" borderId="0" xfId="0" applyNumberFormat="1" applyFont="1" applyAlignment="1">
      <alignment horizontal="center" vertical="center"/>
    </xf>
    <xf numFmtId="3" fontId="117" fillId="0" borderId="2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3" fontId="49" fillId="0" borderId="33" xfId="15" applyNumberFormat="1" applyFont="1" applyBorder="1" applyAlignment="1">
      <alignment horizontal="center" vertical="center" wrapText="1"/>
    </xf>
    <xf numFmtId="3" fontId="49" fillId="0" borderId="21" xfId="15" applyNumberFormat="1" applyFont="1" applyBorder="1" applyAlignment="1">
      <alignment horizontal="center" vertical="center" wrapText="1"/>
    </xf>
    <xf numFmtId="3" fontId="49" fillId="0" borderId="34" xfId="15" applyNumberFormat="1" applyFont="1" applyBorder="1" applyAlignment="1">
      <alignment horizontal="center" vertical="center" wrapText="1"/>
    </xf>
    <xf numFmtId="3" fontId="43" fillId="0" borderId="17" xfId="0" applyNumberFormat="1" applyFont="1" applyBorder="1" applyAlignment="1">
      <alignment horizontal="right" vertical="center"/>
    </xf>
    <xf numFmtId="3" fontId="43" fillId="8" borderId="17" xfId="0" applyNumberFormat="1" applyFont="1" applyFill="1" applyBorder="1" applyAlignment="1">
      <alignment horizontal="right" vertical="center"/>
    </xf>
    <xf numFmtId="3" fontId="44" fillId="0" borderId="17" xfId="0" applyNumberFormat="1" applyFont="1" applyBorder="1" applyAlignment="1">
      <alignment horizontal="right" vertical="center"/>
    </xf>
    <xf numFmtId="3" fontId="44" fillId="8" borderId="17" xfId="0" applyNumberFormat="1" applyFont="1" applyFill="1" applyBorder="1" applyAlignment="1">
      <alignment horizontal="right" vertical="center"/>
    </xf>
    <xf numFmtId="3" fontId="43" fillId="0" borderId="40" xfId="0" applyNumberFormat="1" applyFont="1" applyBorder="1" applyAlignment="1">
      <alignment horizontal="right" vertical="center"/>
    </xf>
    <xf numFmtId="3" fontId="44" fillId="6" borderId="0" xfId="0" applyNumberFormat="1" applyFont="1" applyFill="1" applyAlignment="1">
      <alignment horizontal="right" vertical="center"/>
    </xf>
    <xf numFmtId="167" fontId="44" fillId="6" borderId="10" xfId="0" applyNumberFormat="1" applyFont="1" applyFill="1" applyBorder="1" applyAlignment="1">
      <alignment horizontal="right" vertical="center"/>
    </xf>
    <xf numFmtId="167" fontId="44" fillId="6" borderId="0" xfId="0" applyNumberFormat="1" applyFont="1" applyFill="1" applyAlignment="1">
      <alignment horizontal="right" vertical="center"/>
    </xf>
    <xf numFmtId="167" fontId="44" fillId="6" borderId="22" xfId="0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center"/>
    </xf>
    <xf numFmtId="0" fontId="118" fillId="0" borderId="47" xfId="0" applyFont="1" applyBorder="1" applyAlignment="1">
      <alignment horizontal="center" vertical="center" wrapText="1"/>
    </xf>
    <xf numFmtId="0" fontId="109" fillId="6" borderId="60" xfId="0" applyFont="1" applyFill="1" applyBorder="1" applyAlignment="1">
      <alignment vertical="center" wrapText="1"/>
    </xf>
    <xf numFmtId="0" fontId="109" fillId="6" borderId="0" xfId="0" applyFont="1" applyFill="1" applyBorder="1" applyAlignment="1">
      <alignment vertical="center" wrapText="1"/>
    </xf>
    <xf numFmtId="0" fontId="109" fillId="6" borderId="129" xfId="0" applyFont="1" applyFill="1" applyBorder="1" applyAlignment="1">
      <alignment vertical="center" wrapText="1"/>
    </xf>
    <xf numFmtId="0" fontId="109" fillId="6" borderId="30" xfId="0" applyFont="1" applyFill="1" applyBorder="1" applyAlignment="1">
      <alignment vertical="top" wrapText="1"/>
    </xf>
    <xf numFmtId="0" fontId="109" fillId="6" borderId="143" xfId="0" applyFont="1" applyFill="1" applyBorder="1" applyAlignment="1">
      <alignment vertical="top" wrapText="1"/>
    </xf>
    <xf numFmtId="0" fontId="109" fillId="0" borderId="57" xfId="0" applyFont="1" applyBorder="1" applyAlignment="1">
      <alignment horizontal="center" vertical="center" wrapText="1"/>
    </xf>
    <xf numFmtId="167" fontId="49" fillId="0" borderId="10" xfId="0" applyNumberFormat="1" applyFont="1" applyBorder="1" applyAlignment="1">
      <alignment horizontal="right" vertical="center"/>
    </xf>
    <xf numFmtId="167" fontId="49" fillId="0" borderId="8" xfId="0" applyNumberFormat="1" applyFont="1" applyBorder="1" applyAlignment="1">
      <alignment horizontal="right" vertical="center"/>
    </xf>
    <xf numFmtId="167" fontId="49" fillId="0" borderId="11" xfId="0" applyNumberFormat="1" applyFont="1" applyBorder="1" applyAlignment="1">
      <alignment horizontal="right" vertical="center"/>
    </xf>
    <xf numFmtId="167" fontId="103" fillId="0" borderId="24" xfId="0" applyNumberFormat="1" applyFont="1" applyBorder="1" applyAlignment="1">
      <alignment horizontal="right" vertical="center"/>
    </xf>
    <xf numFmtId="3" fontId="49" fillId="0" borderId="10" xfId="15" applyNumberFormat="1" applyFont="1" applyBorder="1" applyAlignment="1">
      <alignment horizontal="center" vertical="center" wrapText="1"/>
    </xf>
    <xf numFmtId="3" fontId="49" fillId="0" borderId="8" xfId="15" applyNumberFormat="1" applyFont="1" applyBorder="1" applyAlignment="1">
      <alignment horizontal="center" vertical="center" wrapText="1"/>
    </xf>
    <xf numFmtId="3" fontId="49" fillId="0" borderId="11" xfId="15" applyNumberFormat="1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3" fontId="103" fillId="0" borderId="24" xfId="15" applyNumberFormat="1" applyFont="1" applyBorder="1" applyAlignment="1">
      <alignment horizontal="center" vertical="center" wrapText="1"/>
    </xf>
    <xf numFmtId="3" fontId="50" fillId="0" borderId="24" xfId="15" applyNumberFormat="1" applyFont="1" applyBorder="1" applyAlignment="1">
      <alignment vertical="center"/>
    </xf>
    <xf numFmtId="3" fontId="50" fillId="0" borderId="24" xfId="15" applyNumberFormat="1" applyFont="1" applyBorder="1" applyAlignment="1">
      <alignment vertical="center" wrapText="1"/>
    </xf>
    <xf numFmtId="0" fontId="34" fillId="0" borderId="0" xfId="0" applyFont="1" applyAlignment="1">
      <alignment vertical="center"/>
    </xf>
    <xf numFmtId="3" fontId="49" fillId="8" borderId="34" xfId="15" applyNumberFormat="1" applyFont="1" applyFill="1" applyBorder="1" applyAlignment="1">
      <alignment horizontal="right" vertical="center"/>
    </xf>
    <xf numFmtId="3" fontId="49" fillId="0" borderId="145" xfId="15" applyNumberFormat="1" applyFont="1" applyBorder="1" applyAlignment="1">
      <alignment horizontal="center" vertical="center" wrapText="1"/>
    </xf>
    <xf numFmtId="3" fontId="49" fillId="0" borderId="145" xfId="15" applyNumberFormat="1" applyFont="1" applyBorder="1" applyAlignment="1">
      <alignment horizontal="left" vertical="center" wrapText="1"/>
    </xf>
    <xf numFmtId="3" fontId="49" fillId="0" borderId="145" xfId="15" applyNumberFormat="1" applyFont="1" applyBorder="1" applyAlignment="1">
      <alignment horizontal="right" vertical="center"/>
    </xf>
    <xf numFmtId="3" fontId="49" fillId="0" borderId="32" xfId="15" applyNumberFormat="1" applyFont="1" applyBorder="1" applyAlignment="1">
      <alignment horizontal="center" vertical="center" wrapText="1"/>
    </xf>
    <xf numFmtId="3" fontId="49" fillId="0" borderId="30" xfId="15" applyNumberFormat="1" applyFont="1" applyBorder="1" applyAlignment="1">
      <alignment horizontal="right" vertical="center" wrapText="1"/>
    </xf>
    <xf numFmtId="0" fontId="82" fillId="6" borderId="30" xfId="0" applyFont="1" applyFill="1" applyBorder="1" applyAlignment="1">
      <alignment horizontal="left" vertical="center" wrapText="1"/>
    </xf>
    <xf numFmtId="3" fontId="49" fillId="0" borderId="145" xfId="15" applyNumberFormat="1" applyFont="1" applyBorder="1" applyAlignment="1">
      <alignment horizontal="right" vertical="center" wrapText="1"/>
    </xf>
    <xf numFmtId="3" fontId="49" fillId="0" borderId="145" xfId="0" applyNumberFormat="1" applyFont="1" applyBorder="1" applyAlignment="1">
      <alignment horizontal="right" vertical="center"/>
    </xf>
    <xf numFmtId="0" fontId="58" fillId="6" borderId="30" xfId="0" applyFont="1" applyFill="1" applyBorder="1" applyAlignment="1">
      <alignment horizontal="right" vertical="center" wrapText="1"/>
    </xf>
    <xf numFmtId="165" fontId="49" fillId="0" borderId="145" xfId="0" applyNumberFormat="1" applyFont="1" applyBorder="1" applyAlignment="1">
      <alignment horizontal="right" vertical="center"/>
    </xf>
    <xf numFmtId="3" fontId="108" fillId="6" borderId="25" xfId="0" applyNumberFormat="1" applyFont="1" applyFill="1" applyBorder="1" applyAlignment="1">
      <alignment horizontal="center" vertical="center" wrapText="1"/>
    </xf>
    <xf numFmtId="3" fontId="80" fillId="0" borderId="0" xfId="0" applyNumberFormat="1" applyFont="1" applyBorder="1" applyAlignment="1">
      <alignment horizontal="right" vertical="center" wrapText="1"/>
    </xf>
    <xf numFmtId="3" fontId="51" fillId="0" borderId="123" xfId="0" applyNumberFormat="1" applyFont="1" applyBorder="1" applyAlignment="1">
      <alignment horizontal="right" vertical="center"/>
    </xf>
    <xf numFmtId="3" fontId="51" fillId="0" borderId="149" xfId="0" applyNumberFormat="1" applyFont="1" applyBorder="1" applyAlignment="1">
      <alignment horizontal="right" vertical="center"/>
    </xf>
    <xf numFmtId="0" fontId="103" fillId="6" borderId="146" xfId="0" applyFont="1" applyFill="1" applyBorder="1" applyAlignment="1">
      <alignment horizontal="center" vertical="center" wrapText="1"/>
    </xf>
    <xf numFmtId="3" fontId="49" fillId="7" borderId="12" xfId="0" applyNumberFormat="1" applyFont="1" applyFill="1" applyBorder="1" applyAlignment="1">
      <alignment horizontal="right" vertical="center"/>
    </xf>
    <xf numFmtId="10" fontId="49" fillId="7" borderId="12" xfId="0" applyNumberFormat="1" applyFont="1" applyFill="1" applyBorder="1" applyAlignment="1">
      <alignment horizontal="right" vertical="center"/>
    </xf>
    <xf numFmtId="3" fontId="58" fillId="7" borderId="79" xfId="0" applyNumberFormat="1" applyFont="1" applyFill="1" applyBorder="1" applyAlignment="1">
      <alignment horizontal="right" vertical="center"/>
    </xf>
    <xf numFmtId="3" fontId="49" fillId="7" borderId="14" xfId="0" applyNumberFormat="1" applyFont="1" applyFill="1" applyBorder="1" applyAlignment="1">
      <alignment horizontal="right" vertical="center"/>
    </xf>
    <xf numFmtId="3" fontId="49" fillId="7" borderId="81" xfId="0" applyNumberFormat="1" applyFont="1" applyFill="1" applyBorder="1" applyAlignment="1">
      <alignment horizontal="right" vertical="center"/>
    </xf>
    <xf numFmtId="3" fontId="49" fillId="6" borderId="41" xfId="0" applyNumberFormat="1" applyFont="1" applyFill="1" applyBorder="1" applyAlignment="1">
      <alignment horizontal="center" vertical="center" wrapText="1"/>
    </xf>
    <xf numFmtId="3" fontId="49" fillId="6" borderId="41" xfId="0" applyNumberFormat="1" applyFont="1" applyFill="1" applyBorder="1" applyAlignment="1">
      <alignment horizontal="left" vertical="center" wrapText="1"/>
    </xf>
    <xf numFmtId="3" fontId="49" fillId="8" borderId="41" xfId="0" applyNumberFormat="1" applyFont="1" applyFill="1" applyBorder="1" applyAlignment="1">
      <alignment horizontal="left" vertical="center"/>
    </xf>
    <xf numFmtId="3" fontId="50" fillId="6" borderId="14" xfId="0" applyNumberFormat="1" applyFont="1" applyFill="1" applyBorder="1" applyAlignment="1">
      <alignment horizontal="right" vertical="center"/>
    </xf>
    <xf numFmtId="3" fontId="50" fillId="6" borderId="12" xfId="0" applyNumberFormat="1" applyFont="1" applyFill="1" applyBorder="1" applyAlignment="1">
      <alignment horizontal="right" vertical="center"/>
    </xf>
    <xf numFmtId="3" fontId="50" fillId="6" borderId="79" xfId="0" applyNumberFormat="1" applyFont="1" applyFill="1" applyBorder="1" applyAlignment="1">
      <alignment horizontal="right" vertical="center"/>
    </xf>
    <xf numFmtId="3" fontId="103" fillId="0" borderId="25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3" fontId="49" fillId="0" borderId="0" xfId="0" applyNumberFormat="1" applyFont="1" applyBorder="1" applyAlignment="1">
      <alignment horizontal="right" vertical="center"/>
    </xf>
    <xf numFmtId="3" fontId="108" fillId="0" borderId="25" xfId="0" applyNumberFormat="1" applyFont="1" applyBorder="1" applyAlignment="1">
      <alignment horizontal="center" vertical="center" wrapText="1"/>
    </xf>
    <xf numFmtId="0" fontId="108" fillId="0" borderId="0" xfId="0" applyFont="1" applyAlignment="1">
      <alignment horizontal="justify" vertical="center" wrapText="1"/>
    </xf>
    <xf numFmtId="3" fontId="108" fillId="0" borderId="43" xfId="0" applyNumberFormat="1" applyFont="1" applyBorder="1" applyAlignment="1">
      <alignment vertical="center" wrapText="1"/>
    </xf>
    <xf numFmtId="3" fontId="108" fillId="0" borderId="25" xfId="0" applyNumberFormat="1" applyFont="1" applyBorder="1" applyAlignment="1">
      <alignment horizontal="left" vertical="center" wrapText="1"/>
    </xf>
    <xf numFmtId="3" fontId="108" fillId="0" borderId="24" xfId="0" applyNumberFormat="1" applyFont="1" applyBorder="1" applyAlignment="1">
      <alignment horizontal="center" wrapText="1"/>
    </xf>
    <xf numFmtId="3" fontId="108" fillId="0" borderId="58" xfId="0" applyNumberFormat="1" applyFont="1" applyBorder="1" applyAlignment="1">
      <alignment horizontal="center" wrapText="1"/>
    </xf>
    <xf numFmtId="3" fontId="108" fillId="0" borderId="55" xfId="0" applyNumberFormat="1" applyFont="1" applyBorder="1" applyAlignment="1">
      <alignment horizontal="center" wrapText="1"/>
    </xf>
    <xf numFmtId="3" fontId="108" fillId="0" borderId="60" xfId="0" applyNumberFormat="1" applyFont="1" applyBorder="1" applyAlignment="1">
      <alignment horizontal="center" vertical="center" wrapText="1"/>
    </xf>
    <xf numFmtId="3" fontId="108" fillId="0" borderId="57" xfId="0" applyNumberFormat="1" applyFont="1" applyBorder="1" applyAlignment="1">
      <alignment horizontal="center" vertical="center" wrapText="1"/>
    </xf>
    <xf numFmtId="3" fontId="108" fillId="0" borderId="25" xfId="0" applyNumberFormat="1" applyFont="1" applyBorder="1" applyAlignment="1">
      <alignment vertical="center" wrapText="1"/>
    </xf>
    <xf numFmtId="3" fontId="108" fillId="0" borderId="47" xfId="0" applyNumberFormat="1" applyFont="1" applyBorder="1" applyAlignment="1">
      <alignment horizontal="center" vertical="center" wrapText="1"/>
    </xf>
    <xf numFmtId="3" fontId="108" fillId="0" borderId="51" xfId="0" applyNumberFormat="1" applyFont="1" applyBorder="1" applyAlignment="1">
      <alignment horizontal="center" vertical="center" wrapText="1"/>
    </xf>
    <xf numFmtId="3" fontId="108" fillId="6" borderId="41" xfId="0" applyNumberFormat="1" applyFont="1" applyFill="1" applyBorder="1" applyAlignment="1">
      <alignment horizontal="center" wrapText="1"/>
    </xf>
    <xf numFmtId="3" fontId="108" fillId="0" borderId="41" xfId="0" applyNumberFormat="1" applyFont="1" applyBorder="1" applyAlignment="1">
      <alignment horizontal="center" vertical="center" wrapText="1"/>
    </xf>
    <xf numFmtId="3" fontId="108" fillId="0" borderId="27" xfId="0" applyNumberFormat="1" applyFont="1" applyBorder="1" applyAlignment="1">
      <alignment horizontal="center" wrapText="1"/>
    </xf>
    <xf numFmtId="0" fontId="49" fillId="6" borderId="10" xfId="0" applyFont="1" applyFill="1" applyBorder="1" applyAlignment="1">
      <alignment horizontal="center" vertical="center"/>
    </xf>
    <xf numFmtId="0" fontId="49" fillId="6" borderId="10" xfId="0" applyFont="1" applyFill="1" applyBorder="1" applyAlignment="1">
      <alignment horizontal="left" vertical="center" wrapText="1"/>
    </xf>
    <xf numFmtId="3" fontId="49" fillId="6" borderId="10" xfId="0" applyNumberFormat="1" applyFont="1" applyFill="1" applyBorder="1" applyAlignment="1">
      <alignment horizontal="right" vertical="center" indent="1"/>
    </xf>
    <xf numFmtId="0" fontId="43" fillId="0" borderId="30" xfId="14" applyFont="1" applyBorder="1" applyAlignment="1">
      <alignment horizontal="right" vertical="center"/>
    </xf>
    <xf numFmtId="0" fontId="43" fillId="0" borderId="30" xfId="14" applyFont="1" applyBorder="1" applyAlignment="1">
      <alignment horizontal="left" vertical="center"/>
    </xf>
    <xf numFmtId="0" fontId="43" fillId="0" borderId="30" xfId="14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08" fillId="0" borderId="30" xfId="0" applyFont="1" applyBorder="1" applyAlignment="1">
      <alignment horizontal="center"/>
    </xf>
    <xf numFmtId="0" fontId="108" fillId="0" borderId="28" xfId="0" applyFont="1" applyBorder="1" applyAlignment="1">
      <alignment horizontal="center" vertical="center" wrapText="1"/>
    </xf>
    <xf numFmtId="0" fontId="108" fillId="0" borderId="24" xfId="0" applyFont="1" applyBorder="1" applyAlignment="1">
      <alignment horizontal="center"/>
    </xf>
    <xf numFmtId="0" fontId="108" fillId="0" borderId="24" xfId="0" applyFont="1" applyBorder="1" applyAlignment="1">
      <alignment horizontal="center" vertical="center" wrapText="1"/>
    </xf>
    <xf numFmtId="0" fontId="108" fillId="0" borderId="41" xfId="0" applyFont="1" applyBorder="1" applyAlignment="1">
      <alignment horizontal="center" vertical="center"/>
    </xf>
    <xf numFmtId="0" fontId="108" fillId="0" borderId="69" xfId="0" applyFont="1" applyBorder="1" applyAlignment="1">
      <alignment horizontal="center" vertical="center"/>
    </xf>
    <xf numFmtId="0" fontId="108" fillId="0" borderId="66" xfId="0" applyFont="1" applyBorder="1" applyAlignment="1">
      <alignment horizontal="center" vertical="center"/>
    </xf>
    <xf numFmtId="0" fontId="108" fillId="0" borderId="0" xfId="0" applyFont="1" applyAlignment="1">
      <alignment horizontal="center" wrapText="1"/>
    </xf>
    <xf numFmtId="0" fontId="108" fillId="0" borderId="27" xfId="0" applyFont="1" applyBorder="1" applyAlignment="1">
      <alignment horizontal="center" wrapText="1"/>
    </xf>
    <xf numFmtId="0" fontId="108" fillId="0" borderId="0" xfId="0" applyFont="1" applyAlignment="1">
      <alignment horizontal="left" vertical="center" wrapText="1"/>
    </xf>
    <xf numFmtId="0" fontId="108" fillId="0" borderId="0" xfId="0" applyFont="1" applyAlignment="1">
      <alignment horizontal="center" vertical="center" wrapText="1"/>
    </xf>
    <xf numFmtId="0" fontId="108" fillId="6" borderId="0" xfId="0" applyFont="1" applyFill="1" applyAlignment="1">
      <alignment horizontal="center" vertical="center" wrapText="1"/>
    </xf>
    <xf numFmtId="0" fontId="108" fillId="6" borderId="25" xfId="0" applyFont="1" applyFill="1" applyBorder="1" applyAlignment="1">
      <alignment horizontal="center" vertical="center" wrapText="1"/>
    </xf>
    <xf numFmtId="0" fontId="108" fillId="0" borderId="47" xfId="0" applyFont="1" applyBorder="1" applyAlignment="1">
      <alignment horizontal="center" vertical="center" wrapText="1"/>
    </xf>
    <xf numFmtId="0" fontId="108" fillId="0" borderId="25" xfId="0" applyFont="1" applyBorder="1" applyAlignment="1">
      <alignment horizontal="center" vertical="center" wrapText="1"/>
    </xf>
    <xf numFmtId="0" fontId="108" fillId="6" borderId="140" xfId="0" applyFont="1" applyFill="1" applyBorder="1" applyAlignment="1">
      <alignment vertical="center" wrapText="1"/>
    </xf>
    <xf numFmtId="0" fontId="108" fillId="0" borderId="139" xfId="0" applyFont="1" applyBorder="1" applyAlignment="1">
      <alignment horizontal="center" vertical="center" wrapText="1"/>
    </xf>
    <xf numFmtId="0" fontId="108" fillId="0" borderId="0" xfId="0" applyFont="1" applyBorder="1" applyAlignment="1">
      <alignment vertical="center"/>
    </xf>
    <xf numFmtId="0" fontId="108" fillId="0" borderId="25" xfId="0" applyFont="1" applyBorder="1" applyAlignment="1">
      <alignment vertical="center" wrapText="1"/>
    </xf>
    <xf numFmtId="0" fontId="108" fillId="0" borderId="141" xfId="0" applyFont="1" applyBorder="1" applyAlignment="1">
      <alignment vertical="center"/>
    </xf>
    <xf numFmtId="0" fontId="108" fillId="0" borderId="129" xfId="0" applyFont="1" applyBorder="1" applyAlignment="1">
      <alignment vertical="center"/>
    </xf>
    <xf numFmtId="0" fontId="108" fillId="0" borderId="135" xfId="0" applyFont="1" applyBorder="1" applyAlignment="1">
      <alignment vertical="center"/>
    </xf>
    <xf numFmtId="0" fontId="108" fillId="0" borderId="42" xfId="0" applyFont="1" applyBorder="1" applyAlignment="1">
      <alignment vertical="center"/>
    </xf>
    <xf numFmtId="0" fontId="108" fillId="0" borderId="27" xfId="0" applyFont="1" applyBorder="1" applyAlignment="1">
      <alignment vertical="center"/>
    </xf>
    <xf numFmtId="0" fontId="108" fillId="0" borderId="60" xfId="0" applyFont="1" applyBorder="1" applyAlignment="1">
      <alignment vertical="top" wrapText="1"/>
    </xf>
    <xf numFmtId="0" fontId="108" fillId="0" borderId="0" xfId="0" applyFont="1" applyBorder="1" applyAlignment="1">
      <alignment horizontal="center" vertical="center" wrapText="1"/>
    </xf>
    <xf numFmtId="0" fontId="108" fillId="0" borderId="60" xfId="0" applyFont="1" applyBorder="1" applyAlignment="1">
      <alignment horizontal="center" vertical="center" wrapText="1"/>
    </xf>
    <xf numFmtId="0" fontId="108" fillId="0" borderId="27" xfId="0" applyFont="1" applyBorder="1" applyAlignment="1">
      <alignment horizontal="center" vertical="center" wrapText="1"/>
    </xf>
    <xf numFmtId="0" fontId="108" fillId="0" borderId="75" xfId="0" applyFont="1" applyBorder="1" applyAlignment="1">
      <alignment horizontal="center" vertical="center" wrapText="1"/>
    </xf>
    <xf numFmtId="0" fontId="108" fillId="0" borderId="25" xfId="0" applyFont="1" applyBorder="1" applyAlignment="1">
      <alignment horizontal="center" wrapText="1"/>
    </xf>
    <xf numFmtId="9" fontId="108" fillId="0" borderId="26" xfId="1" applyFont="1" applyBorder="1" applyAlignment="1">
      <alignment horizontal="center" vertical="center"/>
    </xf>
    <xf numFmtId="0" fontId="108" fillId="0" borderId="26" xfId="0" applyFont="1" applyBorder="1" applyAlignment="1">
      <alignment horizontal="center" vertical="center" wrapText="1"/>
    </xf>
    <xf numFmtId="9" fontId="108" fillId="0" borderId="25" xfId="1" applyFont="1" applyBorder="1" applyAlignment="1">
      <alignment horizontal="center" vertical="center"/>
    </xf>
    <xf numFmtId="9" fontId="108" fillId="0" borderId="0" xfId="1" applyFont="1" applyAlignment="1">
      <alignment horizontal="center" vertical="center"/>
    </xf>
    <xf numFmtId="9" fontId="108" fillId="0" borderId="24" xfId="1" applyFont="1" applyBorder="1" applyAlignment="1">
      <alignment horizontal="center" vertical="center"/>
    </xf>
    <xf numFmtId="9" fontId="108" fillId="0" borderId="24" xfId="1" applyFont="1" applyBorder="1" applyAlignment="1">
      <alignment horizontal="center" vertical="center" wrapText="1"/>
    </xf>
    <xf numFmtId="0" fontId="108" fillId="0" borderId="41" xfId="0" applyFont="1" applyBorder="1" applyAlignment="1">
      <alignment horizontal="center" vertical="center" wrapText="1"/>
    </xf>
    <xf numFmtId="0" fontId="113" fillId="0" borderId="41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168" fontId="49" fillId="0" borderId="0" xfId="0" applyNumberFormat="1" applyFont="1" applyAlignment="1">
      <alignment horizontal="right" vertical="center"/>
    </xf>
    <xf numFmtId="0" fontId="49" fillId="0" borderId="38" xfId="0" applyFont="1" applyBorder="1" applyAlignment="1">
      <alignment horizontal="left" vertical="center"/>
    </xf>
    <xf numFmtId="0" fontId="44" fillId="0" borderId="89" xfId="0" applyFont="1" applyBorder="1" applyAlignment="1">
      <alignment horizontal="left" vertical="center" indent="1"/>
    </xf>
    <xf numFmtId="168" fontId="49" fillId="0" borderId="38" xfId="0" applyNumberFormat="1" applyFont="1" applyBorder="1" applyAlignment="1">
      <alignment horizontal="right" vertical="center"/>
    </xf>
    <xf numFmtId="168" fontId="49" fillId="0" borderId="39" xfId="0" applyNumberFormat="1" applyFont="1" applyBorder="1" applyAlignment="1">
      <alignment horizontal="right" vertical="center"/>
    </xf>
    <xf numFmtId="0" fontId="44" fillId="0" borderId="90" xfId="0" applyFont="1" applyBorder="1" applyAlignment="1">
      <alignment horizontal="left" vertical="center" indent="1"/>
    </xf>
    <xf numFmtId="168" fontId="49" fillId="0" borderId="25" xfId="0" applyNumberFormat="1" applyFont="1" applyBorder="1" applyAlignment="1">
      <alignment horizontal="right" vertical="center"/>
    </xf>
    <xf numFmtId="168" fontId="103" fillId="0" borderId="24" xfId="0" applyNumberFormat="1" applyFont="1" applyBorder="1" applyAlignment="1">
      <alignment horizontal="right" vertical="center"/>
    </xf>
    <xf numFmtId="0" fontId="108" fillId="0" borderId="66" xfId="0" applyFont="1" applyBorder="1" applyAlignment="1">
      <alignment horizontal="center"/>
    </xf>
    <xf numFmtId="0" fontId="108" fillId="0" borderId="69" xfId="0" applyFont="1" applyBorder="1" applyAlignment="1">
      <alignment horizontal="center"/>
    </xf>
    <xf numFmtId="3" fontId="108" fillId="6" borderId="0" xfId="0" applyNumberFormat="1" applyFont="1" applyFill="1" applyAlignment="1">
      <alignment horizontal="center" vertical="center" wrapText="1"/>
    </xf>
    <xf numFmtId="3" fontId="108" fillId="6" borderId="0" xfId="0" applyNumberFormat="1" applyFont="1" applyFill="1" applyBorder="1" applyAlignment="1">
      <alignment horizontal="center" vertical="center" wrapText="1"/>
    </xf>
    <xf numFmtId="3" fontId="108" fillId="6" borderId="123" xfId="0" applyNumberFormat="1" applyFont="1" applyFill="1" applyBorder="1" applyAlignment="1">
      <alignment horizontal="center" vertical="center" wrapText="1"/>
    </xf>
    <xf numFmtId="3" fontId="108" fillId="6" borderId="129" xfId="0" applyNumberFormat="1" applyFont="1" applyFill="1" applyBorder="1" applyAlignment="1">
      <alignment horizontal="center" vertical="center" wrapText="1"/>
    </xf>
    <xf numFmtId="3" fontId="108" fillId="6" borderId="30" xfId="0" applyNumberFormat="1" applyFont="1" applyFill="1" applyBorder="1" applyAlignment="1">
      <alignment horizontal="center" vertical="center" wrapText="1"/>
    </xf>
    <xf numFmtId="0" fontId="108" fillId="6" borderId="25" xfId="3" applyFont="1" applyFill="1" applyBorder="1" applyAlignment="1">
      <alignment horizontal="center" vertical="center" wrapText="1"/>
    </xf>
    <xf numFmtId="0" fontId="108" fillId="6" borderId="47" xfId="0" applyFont="1" applyFill="1" applyBorder="1" applyAlignment="1">
      <alignment horizontal="center" vertical="center" wrapText="1"/>
    </xf>
    <xf numFmtId="0" fontId="108" fillId="6" borderId="60" xfId="3" applyFont="1" applyFill="1" applyBorder="1" applyAlignment="1">
      <alignment horizontal="center" vertical="center" wrapText="1"/>
    </xf>
    <xf numFmtId="3" fontId="108" fillId="6" borderId="24" xfId="0" applyNumberFormat="1" applyFont="1" applyFill="1" applyBorder="1" applyAlignment="1">
      <alignment horizontal="center" vertical="center" wrapText="1"/>
    </xf>
    <xf numFmtId="0" fontId="50" fillId="0" borderId="25" xfId="4" applyFont="1" applyBorder="1" applyAlignment="1">
      <alignment horizontal="left" vertical="center"/>
    </xf>
    <xf numFmtId="0" fontId="108" fillId="0" borderId="0" xfId="5" applyFont="1">
      <alignment vertical="center"/>
    </xf>
    <xf numFmtId="0" fontId="108" fillId="0" borderId="60" xfId="12" applyFont="1" applyFill="1" applyBorder="1" applyAlignment="1">
      <alignment horizontal="center" vertical="center" wrapText="1"/>
    </xf>
    <xf numFmtId="0" fontId="108" fillId="6" borderId="35" xfId="0" applyFont="1" applyFill="1" applyBorder="1" applyAlignment="1">
      <alignment horizontal="center" vertical="center" wrapText="1"/>
    </xf>
    <xf numFmtId="0" fontId="108" fillId="6" borderId="24" xfId="0" applyFont="1" applyFill="1" applyBorder="1" applyAlignment="1">
      <alignment horizontal="center" vertical="center" wrapText="1"/>
    </xf>
    <xf numFmtId="0" fontId="108" fillId="0" borderId="30" xfId="30" applyFont="1" applyFill="1" applyBorder="1" applyAlignment="1">
      <alignment horizontal="center" vertical="center"/>
    </xf>
    <xf numFmtId="0" fontId="108" fillId="0" borderId="147" xfId="30" applyFont="1" applyFill="1" applyBorder="1" applyAlignment="1">
      <alignment horizontal="center" vertical="center"/>
    </xf>
    <xf numFmtId="3" fontId="130" fillId="0" borderId="0" xfId="0" applyNumberFormat="1" applyFont="1" applyBorder="1" applyAlignment="1">
      <alignment horizontal="right" vertical="center" wrapText="1"/>
    </xf>
    <xf numFmtId="3" fontId="44" fillId="0" borderId="123" xfId="0" applyNumberFormat="1" applyFont="1" applyBorder="1" applyAlignment="1">
      <alignment horizontal="right" vertical="center"/>
    </xf>
    <xf numFmtId="3" fontId="44" fillId="0" borderId="0" xfId="0" applyNumberFormat="1" applyFont="1" applyAlignment="1">
      <alignment horizontal="right" vertical="center" wrapText="1"/>
    </xf>
    <xf numFmtId="0" fontId="108" fillId="0" borderId="121" xfId="0" applyFont="1" applyBorder="1" applyAlignment="1">
      <alignment horizontal="center" vertical="center" wrapText="1"/>
    </xf>
    <xf numFmtId="0" fontId="108" fillId="0" borderId="148" xfId="0" applyFont="1" applyBorder="1" applyAlignment="1">
      <alignment horizontal="center" vertical="center" wrapText="1"/>
    </xf>
    <xf numFmtId="0" fontId="108" fillId="6" borderId="82" xfId="0" applyFont="1" applyFill="1" applyBorder="1" applyAlignment="1">
      <alignment horizontal="center" vertical="center" wrapText="1"/>
    </xf>
    <xf numFmtId="0" fontId="108" fillId="6" borderId="77" xfId="0" applyFont="1" applyFill="1" applyBorder="1" applyAlignment="1">
      <alignment horizontal="center" vertical="center" wrapText="1"/>
    </xf>
    <xf numFmtId="0" fontId="108" fillId="6" borderId="150" xfId="0" applyFont="1" applyFill="1" applyBorder="1" applyAlignment="1">
      <alignment horizontal="center" vertical="center" wrapText="1"/>
    </xf>
    <xf numFmtId="0" fontId="108" fillId="6" borderId="41" xfId="0" applyFont="1" applyFill="1" applyBorder="1" applyAlignment="1">
      <alignment horizontal="center" vertical="center" wrapText="1"/>
    </xf>
    <xf numFmtId="0" fontId="108" fillId="6" borderId="152" xfId="0" applyFont="1" applyFill="1" applyBorder="1" applyAlignment="1">
      <alignment horizontal="center" vertical="center" wrapText="1"/>
    </xf>
    <xf numFmtId="0" fontId="108" fillId="6" borderId="151" xfId="0" applyFont="1" applyFill="1" applyBorder="1" applyAlignment="1">
      <alignment horizontal="center" vertical="center" wrapText="1"/>
    </xf>
    <xf numFmtId="0" fontId="108" fillId="6" borderId="146" xfId="0" applyFont="1" applyFill="1" applyBorder="1" applyAlignment="1">
      <alignment horizontal="center" vertical="center" wrapText="1"/>
    </xf>
    <xf numFmtId="10" fontId="103" fillId="0" borderId="22" xfId="0" applyNumberFormat="1" applyFont="1" applyBorder="1" applyAlignment="1">
      <alignment horizontal="right" vertical="center"/>
    </xf>
    <xf numFmtId="0" fontId="49" fillId="0" borderId="10" xfId="0" applyFont="1" applyBorder="1" applyAlignment="1">
      <alignment horizontal="left" vertical="center" indent="1"/>
    </xf>
    <xf numFmtId="0" fontId="49" fillId="0" borderId="8" xfId="0" applyFont="1" applyBorder="1" applyAlignment="1">
      <alignment horizontal="left" vertical="center" indent="1"/>
    </xf>
    <xf numFmtId="3" fontId="49" fillId="0" borderId="8" xfId="0" applyNumberFormat="1" applyFont="1" applyFill="1" applyBorder="1" applyAlignment="1">
      <alignment horizontal="right" vertical="center" indent="1"/>
    </xf>
    <xf numFmtId="0" fontId="8" fillId="0" borderId="91" xfId="0" applyFont="1" applyFill="1" applyBorder="1" applyAlignment="1">
      <alignment horizontal="center" vertical="top"/>
    </xf>
    <xf numFmtId="0" fontId="28" fillId="0" borderId="92" xfId="7" applyFont="1" applyFill="1" applyBorder="1"/>
    <xf numFmtId="0" fontId="8" fillId="0" borderId="92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12" fillId="0" borderId="0" xfId="0" applyFont="1" applyFill="1"/>
    <xf numFmtId="0" fontId="8" fillId="0" borderId="94" xfId="0" applyFont="1" applyFill="1" applyBorder="1" applyAlignment="1">
      <alignment horizontal="center" vertical="top"/>
    </xf>
    <xf numFmtId="0" fontId="28" fillId="0" borderId="95" xfId="7" applyFont="1" applyFill="1" applyBorder="1"/>
    <xf numFmtId="0" fontId="8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 vertical="top"/>
    </xf>
    <xf numFmtId="0" fontId="0" fillId="0" borderId="96" xfId="0" applyFill="1" applyBorder="1" applyAlignment="1">
      <alignment horizontal="center" vertical="top"/>
    </xf>
    <xf numFmtId="0" fontId="1" fillId="0" borderId="95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15" fillId="0" borderId="95" xfId="7" applyFont="1" applyFill="1" applyBorder="1"/>
    <xf numFmtId="0" fontId="28" fillId="0" borderId="95" xfId="7" applyFont="1" applyFill="1" applyBorder="1" applyAlignment="1">
      <alignment vertical="top"/>
    </xf>
    <xf numFmtId="0" fontId="4" fillId="0" borderId="95" xfId="0" applyFont="1" applyFill="1" applyBorder="1" applyAlignment="1">
      <alignment horizontal="center"/>
    </xf>
    <xf numFmtId="0" fontId="4" fillId="0" borderId="96" xfId="0" applyFont="1" applyFill="1" applyBorder="1" applyAlignment="1">
      <alignment horizontal="center" vertical="top"/>
    </xf>
    <xf numFmtId="0" fontId="3" fillId="0" borderId="100" xfId="0" applyFont="1" applyFill="1" applyBorder="1" applyAlignment="1">
      <alignment horizontal="center" vertical="top"/>
    </xf>
    <xf numFmtId="0" fontId="8" fillId="0" borderId="101" xfId="7" applyFont="1" applyFill="1" applyBorder="1" applyAlignment="1">
      <alignment horizontal="left" wrapText="1"/>
    </xf>
    <xf numFmtId="0" fontId="5" fillId="0" borderId="101" xfId="0" applyFont="1" applyFill="1" applyBorder="1" applyAlignment="1">
      <alignment horizontal="center"/>
    </xf>
    <xf numFmtId="0" fontId="8" fillId="0" borderId="10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3" fontId="103" fillId="0" borderId="0" xfId="0" applyNumberFormat="1" applyFont="1" applyAlignment="1">
      <alignment horizontal="center" vertical="center" wrapText="1"/>
    </xf>
    <xf numFmtId="0" fontId="104" fillId="0" borderId="0" xfId="0" applyFont="1"/>
    <xf numFmtId="0" fontId="45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28" fillId="0" borderId="0" xfId="0" applyFont="1"/>
    <xf numFmtId="3" fontId="40" fillId="0" borderId="0" xfId="0" applyNumberFormat="1" applyFont="1" applyAlignment="1">
      <alignment horizontal="center" vertical="center" wrapText="1"/>
    </xf>
    <xf numFmtId="0" fontId="103" fillId="0" borderId="41" xfId="0" applyFont="1" applyBorder="1" applyAlignment="1">
      <alignment horizontal="left" vertical="center" wrapText="1"/>
    </xf>
    <xf numFmtId="0" fontId="104" fillId="0" borderId="41" xfId="0" applyFont="1" applyBorder="1"/>
    <xf numFmtId="0" fontId="103" fillId="0" borderId="41" xfId="0" applyFont="1" applyBorder="1" applyAlignment="1">
      <alignment horizontal="left" wrapText="1"/>
    </xf>
    <xf numFmtId="0" fontId="118" fillId="5" borderId="2" xfId="0" applyFont="1" applyFill="1" applyBorder="1" applyAlignment="1">
      <alignment horizontal="center" vertical="center" wrapText="1"/>
    </xf>
    <xf numFmtId="0" fontId="118" fillId="0" borderId="25" xfId="0" applyFont="1" applyBorder="1"/>
    <xf numFmtId="0" fontId="118" fillId="0" borderId="2" xfId="0" applyFont="1" applyBorder="1" applyAlignment="1">
      <alignment horizontal="center" vertical="center" wrapText="1"/>
    </xf>
    <xf numFmtId="3" fontId="117" fillId="0" borderId="26" xfId="0" applyNumberFormat="1" applyFont="1" applyBorder="1" applyAlignment="1">
      <alignment horizontal="center"/>
    </xf>
    <xf numFmtId="3" fontId="117" fillId="0" borderId="0" xfId="0" applyNumberFormat="1" applyFont="1" applyAlignment="1">
      <alignment horizontal="center" vertical="center"/>
    </xf>
    <xf numFmtId="3" fontId="117" fillId="0" borderId="25" xfId="0" applyNumberFormat="1" applyFont="1" applyBorder="1" applyAlignment="1">
      <alignment horizontal="center" vertical="center"/>
    </xf>
    <xf numFmtId="3" fontId="117" fillId="0" borderId="27" xfId="0" applyNumberFormat="1" applyFont="1" applyBorder="1" applyAlignment="1">
      <alignment horizontal="center" vertical="center" wrapText="1"/>
    </xf>
    <xf numFmtId="3" fontId="108" fillId="0" borderId="42" xfId="0" applyNumberFormat="1" applyFont="1" applyBorder="1" applyAlignment="1">
      <alignment horizontal="center" vertical="center" wrapText="1"/>
    </xf>
    <xf numFmtId="3" fontId="108" fillId="0" borderId="25" xfId="0" applyNumberFormat="1" applyFont="1" applyBorder="1" applyAlignment="1">
      <alignment horizontal="center" vertical="center" wrapText="1"/>
    </xf>
    <xf numFmtId="3" fontId="108" fillId="0" borderId="28" xfId="0" applyNumberFormat="1" applyFont="1" applyBorder="1" applyAlignment="1">
      <alignment horizontal="center" vertical="center" wrapText="1"/>
    </xf>
    <xf numFmtId="3" fontId="108" fillId="0" borderId="26" xfId="0" applyNumberFormat="1" applyFont="1" applyBorder="1" applyAlignment="1">
      <alignment horizontal="center" vertical="center" wrapText="1"/>
    </xf>
    <xf numFmtId="3" fontId="108" fillId="0" borderId="59" xfId="0" applyNumberFormat="1" applyFont="1" applyBorder="1" applyAlignment="1">
      <alignment horizontal="center" vertical="center" wrapText="1"/>
    </xf>
    <xf numFmtId="3" fontId="108" fillId="0" borderId="56" xfId="0" applyNumberFormat="1" applyFont="1" applyBorder="1" applyAlignment="1">
      <alignment horizontal="center" vertical="center" wrapText="1"/>
    </xf>
    <xf numFmtId="3" fontId="108" fillId="0" borderId="0" xfId="0" applyNumberFormat="1" applyFont="1" applyAlignment="1">
      <alignment horizontal="center" vertical="center" wrapText="1"/>
    </xf>
    <xf numFmtId="3" fontId="108" fillId="0" borderId="9" xfId="0" applyNumberFormat="1" applyFont="1" applyBorder="1" applyAlignment="1">
      <alignment horizontal="center" vertical="center" wrapText="1"/>
    </xf>
    <xf numFmtId="0" fontId="103" fillId="6" borderId="41" xfId="0" applyFont="1" applyFill="1" applyBorder="1" applyAlignment="1">
      <alignment horizontal="left" vertical="center" wrapText="1"/>
    </xf>
    <xf numFmtId="0" fontId="103" fillId="6" borderId="41" xfId="0" applyFont="1" applyFill="1" applyBorder="1" applyAlignment="1">
      <alignment horizontal="left" wrapText="1"/>
    </xf>
    <xf numFmtId="3" fontId="108" fillId="0" borderId="42" xfId="0" applyNumberFormat="1" applyFont="1" applyBorder="1" applyAlignment="1">
      <alignment horizontal="center" vertical="center"/>
    </xf>
    <xf numFmtId="3" fontId="108" fillId="0" borderId="0" xfId="0" applyNumberFormat="1" applyFont="1" applyAlignment="1">
      <alignment horizontal="center" vertical="center"/>
    </xf>
    <xf numFmtId="0" fontId="12" fillId="0" borderId="0" xfId="0" applyFont="1"/>
    <xf numFmtId="0" fontId="103" fillId="0" borderId="24" xfId="0" applyFont="1" applyBorder="1" applyAlignment="1">
      <alignment horizontal="left" wrapText="1"/>
    </xf>
    <xf numFmtId="0" fontId="104" fillId="0" borderId="24" xfId="0" applyFont="1" applyBorder="1"/>
    <xf numFmtId="0" fontId="103" fillId="0" borderId="22" xfId="0" applyFont="1" applyBorder="1" applyAlignment="1">
      <alignment horizontal="left" wrapText="1"/>
    </xf>
    <xf numFmtId="0" fontId="104" fillId="0" borderId="22" xfId="0" applyFont="1" applyBorder="1"/>
    <xf numFmtId="0" fontId="49" fillId="6" borderId="0" xfId="0" applyFont="1" applyFill="1" applyBorder="1" applyAlignment="1">
      <alignment horizontal="center" vertical="center" wrapText="1"/>
    </xf>
    <xf numFmtId="0" fontId="49" fillId="6" borderId="25" xfId="0" applyFont="1" applyFill="1" applyBorder="1" applyAlignment="1">
      <alignment horizontal="center" vertical="center" wrapText="1"/>
    </xf>
    <xf numFmtId="0" fontId="104" fillId="0" borderId="41" xfId="0" applyFont="1" applyBorder="1" applyAlignment="1">
      <alignment vertical="center"/>
    </xf>
    <xf numFmtId="3" fontId="108" fillId="0" borderId="6" xfId="0" applyNumberFormat="1" applyFont="1" applyBorder="1" applyAlignment="1">
      <alignment horizontal="center" vertical="center" wrapText="1"/>
    </xf>
    <xf numFmtId="0" fontId="108" fillId="0" borderId="25" xfId="0" applyFont="1" applyBorder="1"/>
    <xf numFmtId="0" fontId="41" fillId="0" borderId="24" xfId="0" applyFont="1" applyBorder="1" applyAlignment="1">
      <alignment horizontal="left" wrapText="1"/>
    </xf>
    <xf numFmtId="0" fontId="42" fillId="0" borderId="24" xfId="0" applyFont="1" applyBorder="1"/>
    <xf numFmtId="3" fontId="118" fillId="0" borderId="26" xfId="0" applyNumberFormat="1" applyFont="1" applyBorder="1" applyAlignment="1">
      <alignment horizontal="center" vertical="center" wrapText="1"/>
    </xf>
    <xf numFmtId="0" fontId="118" fillId="0" borderId="26" xfId="0" applyFont="1" applyBorder="1"/>
    <xf numFmtId="0" fontId="117" fillId="5" borderId="0" xfId="14" applyFont="1" applyFill="1" applyAlignment="1">
      <alignment vertical="center"/>
    </xf>
    <xf numFmtId="0" fontId="118" fillId="0" borderId="0" xfId="0" applyFont="1"/>
    <xf numFmtId="0" fontId="43" fillId="6" borderId="41" xfId="14" applyFont="1" applyFill="1" applyBorder="1" applyAlignment="1">
      <alignment horizontal="left" vertical="center"/>
    </xf>
    <xf numFmtId="0" fontId="12" fillId="6" borderId="41" xfId="0" applyFont="1" applyFill="1" applyBorder="1" applyAlignment="1">
      <alignment horizontal="left"/>
    </xf>
    <xf numFmtId="0" fontId="117" fillId="5" borderId="27" xfId="14" applyFont="1" applyFill="1" applyBorder="1" applyAlignment="1">
      <alignment horizontal="center" vertical="center" wrapText="1"/>
    </xf>
    <xf numFmtId="0" fontId="118" fillId="0" borderId="27" xfId="0" applyFont="1" applyBorder="1"/>
    <xf numFmtId="0" fontId="117" fillId="5" borderId="27" xfId="14" applyFont="1" applyFill="1" applyBorder="1" applyAlignment="1">
      <alignment horizontal="center" vertical="center"/>
    </xf>
    <xf numFmtId="14" fontId="103" fillId="0" borderId="41" xfId="14" applyNumberFormat="1" applyFont="1" applyBorder="1" applyAlignment="1">
      <alignment horizontal="left" vertical="center"/>
    </xf>
    <xf numFmtId="14" fontId="103" fillId="0" borderId="6" xfId="14" applyNumberFormat="1" applyFont="1" applyBorder="1" applyAlignment="1">
      <alignment horizontal="center" vertical="center" wrapText="1"/>
    </xf>
    <xf numFmtId="0" fontId="105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14" fontId="103" fillId="0" borderId="27" xfId="14" applyNumberFormat="1" applyFont="1" applyBorder="1" applyAlignment="1">
      <alignment horizontal="center" vertical="center" wrapText="1"/>
    </xf>
    <xf numFmtId="0" fontId="104" fillId="0" borderId="27" xfId="0" applyFont="1" applyBorder="1"/>
    <xf numFmtId="0" fontId="118" fillId="0" borderId="41" xfId="0" applyFont="1" applyBorder="1" applyAlignment="1">
      <alignment horizontal="center" vertical="center" wrapText="1"/>
    </xf>
    <xf numFmtId="0" fontId="118" fillId="0" borderId="41" xfId="0" applyFont="1" applyBorder="1"/>
    <xf numFmtId="0" fontId="118" fillId="0" borderId="62" xfId="0" applyFont="1" applyBorder="1"/>
    <xf numFmtId="0" fontId="118" fillId="0" borderId="63" xfId="0" applyFont="1" applyBorder="1" applyAlignment="1">
      <alignment horizontal="center" vertical="center" wrapText="1"/>
    </xf>
    <xf numFmtId="0" fontId="118" fillId="0" borderId="64" xfId="0" applyFont="1" applyBorder="1"/>
    <xf numFmtId="0" fontId="118" fillId="0" borderId="42" xfId="0" applyFont="1" applyBorder="1" applyAlignment="1">
      <alignment horizontal="center" vertical="center" wrapText="1"/>
    </xf>
    <xf numFmtId="0" fontId="118" fillId="0" borderId="27" xfId="0" applyFont="1" applyBorder="1" applyAlignment="1">
      <alignment horizontal="center"/>
    </xf>
    <xf numFmtId="0" fontId="118" fillId="0" borderId="61" xfId="0" applyFont="1" applyBorder="1" applyAlignment="1">
      <alignment horizontal="center"/>
    </xf>
    <xf numFmtId="0" fontId="118" fillId="0" borderId="42" xfId="0" applyFont="1" applyBorder="1" applyAlignment="1">
      <alignment horizontal="left" vertical="center" wrapText="1"/>
    </xf>
    <xf numFmtId="0" fontId="118" fillId="0" borderId="61" xfId="0" applyFont="1" applyBorder="1"/>
    <xf numFmtId="0" fontId="118" fillId="0" borderId="6" xfId="0" applyFont="1" applyBorder="1" applyAlignment="1">
      <alignment horizontal="left" vertical="center" wrapText="1"/>
    </xf>
    <xf numFmtId="0" fontId="118" fillId="0" borderId="27" xfId="0" applyFont="1" applyBorder="1" applyAlignment="1">
      <alignment horizontal="center" vertical="center" wrapText="1"/>
    </xf>
    <xf numFmtId="0" fontId="68" fillId="0" borderId="0" xfId="0" applyFont="1"/>
    <xf numFmtId="0" fontId="108" fillId="0" borderId="27" xfId="0" applyFont="1" applyBorder="1" applyAlignment="1">
      <alignment horizontal="center" vertical="center" wrapText="1"/>
    </xf>
    <xf numFmtId="0" fontId="108" fillId="0" borderId="42" xfId="0" applyFont="1" applyBorder="1"/>
    <xf numFmtId="0" fontId="108" fillId="0" borderId="70" xfId="0" applyFont="1" applyBorder="1" applyAlignment="1">
      <alignment horizontal="center" vertical="center" wrapText="1"/>
    </xf>
    <xf numFmtId="0" fontId="108" fillId="0" borderId="67" xfId="0" applyFont="1" applyBorder="1" applyAlignment="1">
      <alignment vertical="center"/>
    </xf>
    <xf numFmtId="0" fontId="108" fillId="0" borderId="27" xfId="0" applyFont="1" applyBorder="1"/>
    <xf numFmtId="0" fontId="108" fillId="0" borderId="134" xfId="0" applyFont="1" applyBorder="1" applyAlignment="1">
      <alignment horizontal="center" vertical="center" wrapText="1"/>
    </xf>
    <xf numFmtId="0" fontId="108" fillId="0" borderId="57" xfId="0" applyFont="1" applyBorder="1"/>
    <xf numFmtId="0" fontId="108" fillId="0" borderId="135" xfId="0" applyFont="1" applyBorder="1" applyAlignment="1">
      <alignment horizontal="center" vertical="center" wrapText="1"/>
    </xf>
    <xf numFmtId="0" fontId="108" fillId="0" borderId="42" xfId="0" applyFont="1" applyBorder="1" applyAlignment="1">
      <alignment vertical="center"/>
    </xf>
    <xf numFmtId="0" fontId="108" fillId="0" borderId="71" xfId="0" applyFont="1" applyBorder="1" applyAlignment="1">
      <alignment horizontal="center" vertical="center" wrapText="1"/>
    </xf>
    <xf numFmtId="0" fontId="108" fillId="0" borderId="60" xfId="0" applyFont="1" applyBorder="1"/>
    <xf numFmtId="0" fontId="108" fillId="0" borderId="68" xfId="0" applyFont="1" applyBorder="1" applyAlignment="1">
      <alignment horizontal="center" vertical="center" wrapText="1"/>
    </xf>
    <xf numFmtId="0" fontId="108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horizontal="justify" vertical="center" wrapText="1"/>
    </xf>
    <xf numFmtId="0" fontId="63" fillId="0" borderId="0" xfId="0" applyFont="1" applyAlignment="1">
      <alignment vertical="center" wrapText="1"/>
    </xf>
    <xf numFmtId="0" fontId="107" fillId="0" borderId="0" xfId="0" applyFont="1" applyAlignment="1">
      <alignment vertical="center" wrapText="1"/>
    </xf>
    <xf numFmtId="0" fontId="108" fillId="6" borderId="0" xfId="0" applyFont="1" applyFill="1" applyBorder="1" applyAlignment="1">
      <alignment horizontal="center" vertical="center" wrapText="1"/>
    </xf>
    <xf numFmtId="0" fontId="108" fillId="0" borderId="0" xfId="0" applyFont="1" applyBorder="1"/>
    <xf numFmtId="0" fontId="108" fillId="0" borderId="136" xfId="0" applyFont="1" applyBorder="1" applyAlignment="1">
      <alignment horizontal="center" vertical="center" wrapText="1"/>
    </xf>
    <xf numFmtId="0" fontId="108" fillId="0" borderId="129" xfId="0" applyFont="1" applyBorder="1"/>
    <xf numFmtId="0" fontId="108" fillId="0" borderId="137" xfId="0" applyFont="1" applyBorder="1" applyAlignment="1">
      <alignment horizontal="center" vertical="center" wrapText="1"/>
    </xf>
    <xf numFmtId="0" fontId="108" fillId="0" borderId="138" xfId="0" applyFont="1" applyBorder="1"/>
    <xf numFmtId="0" fontId="108" fillId="0" borderId="46" xfId="0" applyFont="1" applyBorder="1"/>
    <xf numFmtId="0" fontId="108" fillId="0" borderId="0" xfId="0" applyFont="1"/>
    <xf numFmtId="0" fontId="108" fillId="0" borderId="28" xfId="0" applyFont="1" applyBorder="1" applyAlignment="1">
      <alignment horizontal="center" vertical="center" wrapText="1"/>
    </xf>
    <xf numFmtId="0" fontId="108" fillId="0" borderId="28" xfId="0" applyFont="1" applyBorder="1"/>
    <xf numFmtId="0" fontId="108" fillId="0" borderId="30" xfId="0" applyFont="1" applyBorder="1" applyAlignment="1">
      <alignment horizontal="left" vertical="center" wrapText="1"/>
    </xf>
    <xf numFmtId="0" fontId="108" fillId="0" borderId="41" xfId="0" applyFont="1" applyBorder="1" applyAlignment="1">
      <alignment horizontal="left"/>
    </xf>
    <xf numFmtId="0" fontId="108" fillId="0" borderId="62" xfId="0" applyFont="1" applyBorder="1" applyAlignment="1">
      <alignment horizontal="left"/>
    </xf>
    <xf numFmtId="0" fontId="108" fillId="0" borderId="30" xfId="0" applyFont="1" applyBorder="1" applyAlignment="1">
      <alignment horizontal="center" vertical="center" wrapText="1"/>
    </xf>
    <xf numFmtId="0" fontId="108" fillId="0" borderId="41" xfId="0" applyFont="1" applyBorder="1" applyAlignment="1">
      <alignment horizontal="center"/>
    </xf>
    <xf numFmtId="0" fontId="108" fillId="6" borderId="6" xfId="0" applyFont="1" applyFill="1" applyBorder="1" applyAlignment="1">
      <alignment horizontal="center" vertical="center" wrapText="1"/>
    </xf>
    <xf numFmtId="0" fontId="63" fillId="0" borderId="0" xfId="0" applyFont="1"/>
    <xf numFmtId="0" fontId="108" fillId="0" borderId="42" xfId="0" applyFont="1" applyBorder="1" applyAlignment="1">
      <alignment horizontal="left" vertical="center" wrapText="1"/>
    </xf>
    <xf numFmtId="0" fontId="108" fillId="0" borderId="67" xfId="0" applyFont="1" applyBorder="1"/>
    <xf numFmtId="0" fontId="108" fillId="0" borderId="142" xfId="0" applyFont="1" applyBorder="1" applyAlignment="1">
      <alignment horizontal="center" vertical="center" wrapText="1"/>
    </xf>
    <xf numFmtId="0" fontId="104" fillId="0" borderId="140" xfId="0" applyFont="1" applyBorder="1"/>
    <xf numFmtId="0" fontId="104" fillId="0" borderId="0" xfId="0" applyFont="1" applyAlignment="1">
      <alignment vertical="top"/>
    </xf>
    <xf numFmtId="0" fontId="108" fillId="0" borderId="27" xfId="0" applyFont="1" applyBorder="1" applyAlignment="1">
      <alignment vertical="center"/>
    </xf>
    <xf numFmtId="0" fontId="107" fillId="0" borderId="0" xfId="0" applyFont="1"/>
    <xf numFmtId="0" fontId="108" fillId="0" borderId="72" xfId="0" applyFont="1" applyBorder="1" applyAlignment="1">
      <alignment horizontal="left" vertical="center" wrapText="1"/>
    </xf>
    <xf numFmtId="0" fontId="108" fillId="0" borderId="26" xfId="0" applyFont="1" applyBorder="1"/>
    <xf numFmtId="0" fontId="108" fillId="0" borderId="135" xfId="0" applyFont="1" applyBorder="1" applyAlignment="1">
      <alignment horizontal="center" wrapText="1"/>
    </xf>
    <xf numFmtId="0" fontId="108" fillId="0" borderId="42" xfId="0" applyFont="1" applyBorder="1" applyAlignment="1">
      <alignment horizontal="center"/>
    </xf>
    <xf numFmtId="0" fontId="108" fillId="0" borderId="27" xfId="0" applyFont="1" applyBorder="1" applyAlignment="1">
      <alignment horizontal="center"/>
    </xf>
    <xf numFmtId="0" fontId="108" fillId="0" borderId="144" xfId="0" applyFont="1" applyBorder="1" applyAlignment="1">
      <alignment horizontal="center" vertical="center" wrapText="1"/>
    </xf>
    <xf numFmtId="0" fontId="108" fillId="0" borderId="123" xfId="0" applyFont="1" applyBorder="1"/>
    <xf numFmtId="0" fontId="108" fillId="0" borderId="41" xfId="0" applyFont="1" applyBorder="1" applyAlignment="1">
      <alignment horizontal="center" vertical="center" wrapText="1"/>
    </xf>
    <xf numFmtId="0" fontId="104" fillId="0" borderId="73" xfId="0" applyFont="1" applyBorder="1"/>
    <xf numFmtId="0" fontId="108" fillId="0" borderId="74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left" wrapText="1"/>
    </xf>
    <xf numFmtId="0" fontId="42" fillId="0" borderId="0" xfId="0" applyFont="1"/>
    <xf numFmtId="0" fontId="42" fillId="0" borderId="25" xfId="0" applyFont="1" applyBorder="1"/>
    <xf numFmtId="0" fontId="108" fillId="0" borderId="6" xfId="0" applyFont="1" applyBorder="1" applyAlignment="1">
      <alignment horizontal="left" vertical="center" wrapText="1"/>
    </xf>
    <xf numFmtId="0" fontId="108" fillId="0" borderId="0" xfId="0" applyFont="1" applyAlignment="1">
      <alignment vertical="center"/>
    </xf>
    <xf numFmtId="0" fontId="108" fillId="0" borderId="25" xfId="0" applyFont="1" applyBorder="1" applyAlignment="1">
      <alignment vertical="center"/>
    </xf>
    <xf numFmtId="0" fontId="108" fillId="0" borderId="41" xfId="0" applyFont="1" applyBorder="1" applyAlignment="1">
      <alignment horizontal="center" vertical="center"/>
    </xf>
    <xf numFmtId="0" fontId="108" fillId="0" borderId="41" xfId="0" applyFont="1" applyBorder="1" applyAlignment="1">
      <alignment vertical="center"/>
    </xf>
    <xf numFmtId="0" fontId="108" fillId="0" borderId="31" xfId="0" applyFont="1" applyBorder="1" applyAlignment="1">
      <alignment horizontal="center" vertical="center" wrapText="1"/>
    </xf>
    <xf numFmtId="0" fontId="108" fillId="0" borderId="26" xfId="0" applyFont="1" applyBorder="1" applyAlignment="1">
      <alignment vertical="center"/>
    </xf>
    <xf numFmtId="0" fontId="118" fillId="0" borderId="31" xfId="0" applyFont="1" applyBorder="1" applyAlignment="1">
      <alignment horizontal="center" vertical="center" wrapText="1"/>
    </xf>
    <xf numFmtId="0" fontId="118" fillId="0" borderId="26" xfId="0" applyFont="1" applyBorder="1" applyAlignment="1">
      <alignment vertical="center"/>
    </xf>
    <xf numFmtId="9" fontId="108" fillId="0" borderId="24" xfId="1" applyFont="1" applyBorder="1" applyAlignment="1">
      <alignment horizontal="center" vertical="center"/>
    </xf>
    <xf numFmtId="0" fontId="104" fillId="0" borderId="24" xfId="0" applyFont="1" applyBorder="1" applyAlignment="1">
      <alignment vertical="center"/>
    </xf>
    <xf numFmtId="9" fontId="40" fillId="0" borderId="7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5" xfId="0" applyFont="1" applyBorder="1"/>
    <xf numFmtId="9" fontId="41" fillId="0" borderId="7" xfId="1" applyFont="1" applyBorder="1" applyAlignment="1">
      <alignment horizontal="left"/>
    </xf>
    <xf numFmtId="0" fontId="103" fillId="0" borderId="6" xfId="0" applyFont="1" applyBorder="1" applyAlignment="1">
      <alignment horizontal="center" vertical="center" wrapText="1"/>
    </xf>
    <xf numFmtId="0" fontId="104" fillId="0" borderId="25" xfId="0" applyFont="1" applyBorder="1"/>
    <xf numFmtId="0" fontId="104" fillId="0" borderId="28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03" fillId="0" borderId="0" xfId="0" applyFont="1" applyAlignment="1">
      <alignment horizontal="center" vertical="center" wrapText="1"/>
    </xf>
    <xf numFmtId="0" fontId="103" fillId="0" borderId="25" xfId="0" applyFont="1" applyBorder="1" applyAlignment="1">
      <alignment horizontal="center" vertical="center" wrapText="1"/>
    </xf>
    <xf numFmtId="0" fontId="108" fillId="0" borderId="42" xfId="0" applyFont="1" applyBorder="1" applyAlignment="1">
      <alignment horizontal="center" vertical="center" wrapText="1"/>
    </xf>
    <xf numFmtId="0" fontId="108" fillId="0" borderId="0" xfId="0" applyFont="1" applyAlignment="1">
      <alignment horizontal="center" vertical="center" wrapText="1"/>
    </xf>
    <xf numFmtId="0" fontId="108" fillId="0" borderId="25" xfId="0" applyFont="1" applyBorder="1" applyAlignment="1">
      <alignment horizontal="center" vertical="center" wrapText="1"/>
    </xf>
    <xf numFmtId="3" fontId="103" fillId="0" borderId="24" xfId="0" applyNumberFormat="1" applyFont="1" applyBorder="1" applyAlignment="1">
      <alignment horizontal="center" vertical="center"/>
    </xf>
    <xf numFmtId="0" fontId="49" fillId="0" borderId="88" xfId="0" applyFont="1" applyBorder="1" applyAlignment="1">
      <alignment horizontal="left" vertical="center"/>
    </xf>
    <xf numFmtId="0" fontId="49" fillId="0" borderId="25" xfId="0" applyFont="1" applyBorder="1" applyAlignment="1">
      <alignment horizontal="left" vertical="center"/>
    </xf>
    <xf numFmtId="0" fontId="28" fillId="0" borderId="76" xfId="0" applyFont="1" applyBorder="1" applyAlignment="1">
      <alignment horizontal="left"/>
    </xf>
    <xf numFmtId="0" fontId="11" fillId="0" borderId="25" xfId="0" applyFont="1" applyBorder="1"/>
    <xf numFmtId="3" fontId="49" fillId="0" borderId="33" xfId="15" applyNumberFormat="1" applyFont="1" applyBorder="1" applyAlignment="1">
      <alignment horizontal="center" vertical="center" wrapText="1"/>
    </xf>
    <xf numFmtId="3" fontId="49" fillId="0" borderId="21" xfId="15" applyNumberFormat="1" applyFont="1" applyBorder="1" applyAlignment="1">
      <alignment horizontal="center" vertical="center" wrapText="1"/>
    </xf>
    <xf numFmtId="3" fontId="49" fillId="0" borderId="34" xfId="15" applyNumberFormat="1" applyFont="1" applyBorder="1" applyAlignment="1">
      <alignment horizontal="center" vertical="center" wrapText="1"/>
    </xf>
    <xf numFmtId="3" fontId="49" fillId="0" borderId="145" xfId="15" applyNumberFormat="1" applyFont="1" applyBorder="1" applyAlignment="1">
      <alignment horizontal="center" vertical="center" wrapText="1"/>
    </xf>
    <xf numFmtId="3" fontId="49" fillId="0" borderId="32" xfId="15" applyNumberFormat="1" applyFont="1" applyBorder="1" applyAlignment="1">
      <alignment horizontal="center" vertical="center" wrapText="1"/>
    </xf>
    <xf numFmtId="0" fontId="103" fillId="0" borderId="24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03" fillId="6" borderId="30" xfId="0" applyFont="1" applyFill="1" applyBorder="1" applyAlignment="1">
      <alignment horizontal="left" vertical="center" wrapText="1"/>
    </xf>
    <xf numFmtId="0" fontId="104" fillId="0" borderId="30" xfId="0" applyFont="1" applyBorder="1" applyAlignment="1">
      <alignment horizontal="left"/>
    </xf>
    <xf numFmtId="0" fontId="58" fillId="6" borderId="30" xfId="0" applyFont="1" applyFill="1" applyBorder="1" applyAlignment="1">
      <alignment horizontal="right" vertical="center" wrapText="1"/>
    </xf>
    <xf numFmtId="0" fontId="11" fillId="0" borderId="30" xfId="0" applyFont="1" applyBorder="1" applyAlignment="1">
      <alignment horizontal="right"/>
    </xf>
    <xf numFmtId="0" fontId="104" fillId="0" borderId="30" xfId="0" applyFont="1" applyBorder="1"/>
    <xf numFmtId="0" fontId="82" fillId="6" borderId="30" xfId="0" applyFont="1" applyFill="1" applyBorder="1" applyAlignment="1">
      <alignment horizontal="left" vertical="center" wrapText="1"/>
    </xf>
    <xf numFmtId="0" fontId="83" fillId="0" borderId="30" xfId="0" applyFont="1" applyBorder="1"/>
    <xf numFmtId="3" fontId="108" fillId="6" borderId="28" xfId="0" applyNumberFormat="1" applyFont="1" applyFill="1" applyBorder="1" applyAlignment="1">
      <alignment horizontal="center" vertical="center" wrapText="1"/>
    </xf>
    <xf numFmtId="3" fontId="108" fillId="6" borderId="51" xfId="0" applyNumberFormat="1" applyFont="1" applyFill="1" applyBorder="1" applyAlignment="1">
      <alignment horizontal="center" vertical="center" wrapText="1"/>
    </xf>
    <xf numFmtId="3" fontId="108" fillId="6" borderId="47" xfId="0" applyNumberFormat="1" applyFont="1" applyFill="1" applyBorder="1" applyAlignment="1">
      <alignment horizontal="center" vertical="center" wrapText="1"/>
    </xf>
    <xf numFmtId="0" fontId="108" fillId="6" borderId="77" xfId="0" applyFont="1" applyFill="1" applyBorder="1" applyAlignment="1">
      <alignment horizontal="center" vertical="center" wrapText="1"/>
    </xf>
    <xf numFmtId="0" fontId="108" fillId="6" borderId="30" xfId="0" applyFont="1" applyFill="1" applyBorder="1" applyAlignment="1">
      <alignment horizontal="center" vertical="center" wrapText="1"/>
    </xf>
    <xf numFmtId="0" fontId="108" fillId="6" borderId="141" xfId="0" applyFont="1" applyFill="1" applyBorder="1" applyAlignment="1">
      <alignment horizontal="center" vertical="center" wrapText="1"/>
    </xf>
    <xf numFmtId="0" fontId="108" fillId="6" borderId="78" xfId="0" applyFont="1" applyFill="1" applyBorder="1" applyAlignment="1">
      <alignment horizontal="center" vertical="center" wrapText="1"/>
    </xf>
    <xf numFmtId="0" fontId="108" fillId="6" borderId="77" xfId="0" applyFont="1" applyFill="1" applyBorder="1" applyAlignment="1">
      <alignment horizontal="center" vertical="top" wrapText="1"/>
    </xf>
    <xf numFmtId="0" fontId="108" fillId="6" borderId="30" xfId="0" applyFont="1" applyFill="1" applyBorder="1" applyAlignment="1">
      <alignment horizontal="center" vertical="top" wrapText="1"/>
    </xf>
    <xf numFmtId="0" fontId="108" fillId="6" borderId="13" xfId="0" applyFont="1" applyFill="1" applyBorder="1" applyAlignment="1">
      <alignment horizontal="center" vertical="top" wrapText="1"/>
    </xf>
    <xf numFmtId="0" fontId="108" fillId="6" borderId="0" xfId="0" applyFont="1" applyFill="1" applyBorder="1" applyAlignment="1">
      <alignment horizontal="center" vertical="top" wrapText="1"/>
    </xf>
    <xf numFmtId="0" fontId="108" fillId="6" borderId="69" xfId="0" applyFont="1" applyFill="1" applyBorder="1" applyAlignment="1">
      <alignment horizontal="center" vertical="center" wrapText="1"/>
    </xf>
    <xf numFmtId="0" fontId="108" fillId="6" borderId="41" xfId="0" applyFont="1" applyFill="1" applyBorder="1" applyAlignment="1">
      <alignment horizontal="center" vertical="center" wrapText="1"/>
    </xf>
    <xf numFmtId="0" fontId="108" fillId="6" borderId="135" xfId="0" applyFont="1" applyFill="1" applyBorder="1" applyAlignment="1">
      <alignment horizontal="center" vertical="center" wrapText="1"/>
    </xf>
    <xf numFmtId="0" fontId="108" fillId="6" borderId="42" xfId="0" applyFont="1" applyFill="1" applyBorder="1" applyAlignment="1">
      <alignment horizontal="center" vertical="center" wrapText="1"/>
    </xf>
    <xf numFmtId="0" fontId="134" fillId="0" borderId="0" xfId="30" applyFont="1" applyFill="1" applyBorder="1" applyAlignment="1">
      <alignment horizontal="center" vertical="center"/>
    </xf>
    <xf numFmtId="0" fontId="134" fillId="0" borderId="25" xfId="30" applyFont="1" applyFill="1" applyBorder="1" applyAlignment="1">
      <alignment horizontal="center" vertical="center"/>
    </xf>
    <xf numFmtId="0" fontId="51" fillId="0" borderId="0" xfId="30" applyFont="1" applyFill="1" applyBorder="1" applyAlignment="1">
      <alignment horizontal="center" vertical="center"/>
    </xf>
    <xf numFmtId="0" fontId="51" fillId="0" borderId="25" xfId="30" applyFont="1" applyFill="1" applyBorder="1" applyAlignment="1">
      <alignment horizontal="center" vertical="center"/>
    </xf>
    <xf numFmtId="0" fontId="108" fillId="0" borderId="27" xfId="30" applyFont="1" applyFill="1" applyBorder="1" applyAlignment="1">
      <alignment horizontal="center" vertical="center" wrapText="1"/>
    </xf>
    <xf numFmtId="0" fontId="108" fillId="0" borderId="67" xfId="30" applyFont="1" applyFill="1" applyBorder="1" applyAlignment="1">
      <alignment horizontal="center" vertical="center"/>
    </xf>
    <xf numFmtId="0" fontId="108" fillId="0" borderId="27" xfId="30" applyFont="1" applyFill="1" applyBorder="1" applyAlignment="1">
      <alignment horizontal="center" vertical="center"/>
    </xf>
    <xf numFmtId="0" fontId="95" fillId="0" borderId="2" xfId="4" applyFont="1" applyBorder="1" applyAlignment="1">
      <alignment horizontal="center" vertical="top"/>
    </xf>
    <xf numFmtId="0" fontId="95" fillId="0" borderId="0" xfId="4" applyFont="1" applyAlignment="1">
      <alignment vertical="top"/>
    </xf>
    <xf numFmtId="0" fontId="38" fillId="3" borderId="0" xfId="5" applyFont="1" applyFill="1" applyAlignment="1">
      <alignment vertical="top"/>
    </xf>
    <xf numFmtId="0" fontId="4" fillId="0" borderId="2" xfId="0" applyFont="1" applyBorder="1"/>
    <xf numFmtId="0" fontId="108" fillId="6" borderId="83" xfId="0" applyFont="1" applyFill="1" applyBorder="1" applyAlignment="1">
      <alignment horizontal="center" vertical="center" wrapText="1"/>
    </xf>
    <xf numFmtId="0" fontId="104" fillId="0" borderId="83" xfId="0" applyFont="1" applyBorder="1"/>
    <xf numFmtId="0" fontId="103" fillId="6" borderId="85" xfId="0" applyFont="1" applyFill="1" applyBorder="1" applyAlignment="1">
      <alignment horizontal="left" vertical="center" wrapText="1"/>
    </xf>
    <xf numFmtId="0" fontId="104" fillId="0" borderId="84" xfId="0" applyFont="1" applyBorder="1"/>
    <xf numFmtId="0" fontId="103" fillId="0" borderId="79" xfId="0" applyFont="1" applyBorder="1" applyAlignment="1">
      <alignment horizontal="left" vertical="center" wrapText="1"/>
    </xf>
    <xf numFmtId="0" fontId="104" fillId="0" borderId="79" xfId="0" applyFont="1" applyBorder="1"/>
    <xf numFmtId="0" fontId="103" fillId="6" borderId="79" xfId="0" applyFont="1" applyFill="1" applyBorder="1" applyAlignment="1">
      <alignment horizontal="left" vertical="center" wrapText="1"/>
    </xf>
    <xf numFmtId="0" fontId="103" fillId="6" borderId="24" xfId="0" applyFont="1" applyFill="1" applyBorder="1" applyAlignment="1">
      <alignment horizontal="center" vertical="center" wrapText="1"/>
    </xf>
    <xf numFmtId="0" fontId="103" fillId="6" borderId="36" xfId="0" applyFont="1" applyFill="1" applyBorder="1" applyAlignment="1">
      <alignment horizontal="left" vertical="center" wrapText="1"/>
    </xf>
    <xf numFmtId="0" fontId="104" fillId="0" borderId="36" xfId="0" applyFont="1" applyBorder="1"/>
    <xf numFmtId="0" fontId="103" fillId="6" borderId="86" xfId="0" applyFont="1" applyFill="1" applyBorder="1" applyAlignment="1">
      <alignment horizontal="left" vertical="center" wrapText="1"/>
    </xf>
    <xf numFmtId="0" fontId="99" fillId="0" borderId="15" xfId="3" applyFont="1" applyBorder="1" applyAlignment="1">
      <alignment horizontal="center" vertical="center"/>
    </xf>
    <xf numFmtId="0" fontId="83" fillId="0" borderId="19" xfId="0" applyFont="1" applyBorder="1"/>
    <xf numFmtId="0" fontId="99" fillId="0" borderId="0" xfId="5" applyFont="1">
      <alignment vertical="center"/>
    </xf>
    <xf numFmtId="0" fontId="83" fillId="0" borderId="25" xfId="0" applyFont="1" applyBorder="1"/>
    <xf numFmtId="0" fontId="83" fillId="0" borderId="37" xfId="0" applyFont="1" applyBorder="1"/>
    <xf numFmtId="0" fontId="108" fillId="6" borderId="80" xfId="0" applyFont="1" applyFill="1" applyBorder="1" applyAlignment="1">
      <alignment horizontal="center" vertical="center" wrapText="1"/>
    </xf>
    <xf numFmtId="0" fontId="108" fillId="6" borderId="63" xfId="0" applyFont="1" applyFill="1" applyBorder="1" applyAlignment="1">
      <alignment horizontal="center" vertical="center" wrapText="1"/>
    </xf>
    <xf numFmtId="0" fontId="108" fillId="6" borderId="64" xfId="0" applyFont="1" applyFill="1" applyBorder="1" applyAlignment="1">
      <alignment horizontal="center" vertical="center" wrapText="1"/>
    </xf>
  </cellXfs>
  <cellStyles count="31">
    <cellStyle name="=C:\WINNT35\SYSTEM32\COMMAND.COM" xfId="3" xr:uid="{00000000-0005-0000-0000-000000000000}"/>
    <cellStyle name="Dziesiętny 11" xfId="15" xr:uid="{00000000-0005-0000-0000-000001000000}"/>
    <cellStyle name="Dziesiętny 2" xfId="24" xr:uid="{00000000-0005-0000-0000-000002000000}"/>
    <cellStyle name="Dziesiętny 3" xfId="28" xr:uid="{00000000-0005-0000-0000-000003000000}"/>
    <cellStyle name="Heading 1 2" xfId="2" xr:uid="{00000000-0005-0000-0000-000004000000}"/>
    <cellStyle name="Heading 2 2" xfId="4" xr:uid="{00000000-0005-0000-0000-000005000000}"/>
    <cellStyle name="Heading 2 2 2" xfId="25" xr:uid="{00000000-0005-0000-0000-000006000000}"/>
    <cellStyle name="HeadingTable" xfId="12" xr:uid="{00000000-0005-0000-0000-000007000000}"/>
    <cellStyle name="Hiperłącze" xfId="7" builtinId="8"/>
    <cellStyle name="Hiperłącze 2" xfId="26" xr:uid="{00000000-0005-0000-0000-000009000000}"/>
    <cellStyle name="Normal 2" xfId="5" xr:uid="{00000000-0005-0000-0000-00000A000000}"/>
    <cellStyle name="Normal 2 2" xfId="8" xr:uid="{00000000-0005-0000-0000-00000B000000}"/>
    <cellStyle name="Normal 2 2 2" xfId="16" xr:uid="{00000000-0005-0000-0000-00000C000000}"/>
    <cellStyle name="Normal 2 2 2 2" xfId="22" xr:uid="{00000000-0005-0000-0000-00000D000000}"/>
    <cellStyle name="Normal 2 2 3" xfId="17" xr:uid="{00000000-0005-0000-0000-00000E000000}"/>
    <cellStyle name="Normal 2 5 2 2" xfId="21" xr:uid="{00000000-0005-0000-0000-00000F000000}"/>
    <cellStyle name="Normal 2_~0149226 2" xfId="23" xr:uid="{00000000-0005-0000-0000-000010000000}"/>
    <cellStyle name="Normal 4" xfId="10" xr:uid="{00000000-0005-0000-0000-000011000000}"/>
    <cellStyle name="Normal 9" xfId="20" xr:uid="{00000000-0005-0000-0000-000012000000}"/>
    <cellStyle name="Normal_20 OPR" xfId="9" xr:uid="{00000000-0005-0000-0000-000013000000}"/>
    <cellStyle name="Normalny" xfId="0" builtinId="0"/>
    <cellStyle name="Normalny 106" xfId="14" xr:uid="{00000000-0005-0000-0000-000015000000}"/>
    <cellStyle name="Normalny 11" xfId="13" xr:uid="{00000000-0005-0000-0000-000016000000}"/>
    <cellStyle name="Normalny 2" xfId="18" xr:uid="{00000000-0005-0000-0000-000017000000}"/>
    <cellStyle name="Normalny 2 2" xfId="29" xr:uid="{00000000-0005-0000-0000-000018000000}"/>
    <cellStyle name="Normalny 3" xfId="27" xr:uid="{00000000-0005-0000-0000-000019000000}"/>
    <cellStyle name="Normalny 4" xfId="30" xr:uid="{00000000-0005-0000-0000-00001A000000}"/>
    <cellStyle name="optionalExposure" xfId="6" xr:uid="{00000000-0005-0000-0000-00001B000000}"/>
    <cellStyle name="Procentowy" xfId="1" builtinId="5"/>
    <cellStyle name="Procentowy 2" xfId="19" xr:uid="{00000000-0005-0000-0000-00001D000000}"/>
    <cellStyle name="Standard 3" xfId="11" xr:uid="{00000000-0005-0000-0000-00001E000000}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8364"/>
      <color rgb="FFC9D239"/>
      <color rgb="FF7A0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2305866</xdr:colOff>
      <xdr:row>3</xdr:row>
      <xdr:rowOff>58239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5" t="27405" r="17397" b="28668"/>
        <a:stretch/>
      </xdr:blipFill>
      <xdr:spPr>
        <a:xfrm>
          <a:off x="0" y="0"/>
          <a:ext cx="3410222" cy="8637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7620</xdr:rowOff>
    </xdr:from>
    <xdr:to>
      <xdr:col>1</xdr:col>
      <xdr:colOff>476250</xdr:colOff>
      <xdr:row>2</xdr:row>
      <xdr:rowOff>74363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533400" y="19050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64B7BF-44CA-4EEC-A2BD-42EF962DB828}"/>
            </a:ext>
          </a:extLst>
        </xdr:cNvPr>
        <xdr:cNvSpPr/>
      </xdr:nvSpPr>
      <xdr:spPr>
        <a:xfrm>
          <a:off x="224117" y="168088"/>
          <a:ext cx="209550" cy="40733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5AAD05-E4F4-4060-8827-8AEC51132FD1}"/>
            </a:ext>
          </a:extLst>
        </xdr:cNvPr>
        <xdr:cNvSpPr/>
      </xdr:nvSpPr>
      <xdr:spPr>
        <a:xfrm>
          <a:off x="224117" y="168088"/>
          <a:ext cx="209550" cy="24541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B8F86E-D806-481A-8BCA-CF3675CCB30A}"/>
            </a:ext>
          </a:extLst>
        </xdr:cNvPr>
        <xdr:cNvSpPr/>
      </xdr:nvSpPr>
      <xdr:spPr>
        <a:xfrm>
          <a:off x="224117" y="168088"/>
          <a:ext cx="209550" cy="24541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86267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66743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67640" y="19812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160020</xdr:rowOff>
    </xdr:from>
    <xdr:to>
      <xdr:col>1</xdr:col>
      <xdr:colOff>400050</xdr:colOff>
      <xdr:row>2</xdr:row>
      <xdr:rowOff>59123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335280" y="16002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20955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70933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20955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2514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86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1</xdr:row>
      <xdr:rowOff>8467</xdr:rowOff>
    </xdr:from>
    <xdr:to>
      <xdr:col>1</xdr:col>
      <xdr:colOff>294217</xdr:colOff>
      <xdr:row>2</xdr:row>
      <xdr:rowOff>87064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330200" y="194734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270933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36263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266700" y="22860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135467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1778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>
          <a:off x="169333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1016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/>
      </xdr:nvSpPr>
      <xdr:spPr>
        <a:xfrm>
          <a:off x="16764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/>
      </xdr:nvSpPr>
      <xdr:spPr>
        <a:xfrm>
          <a:off x="1270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/>
      </xdr:nvSpPr>
      <xdr:spPr>
        <a:xfrm>
          <a:off x="1752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64838</xdr:rowOff>
    </xdr:to>
    <xdr:sp macro="" textlink="">
      <xdr:nvSpPr>
        <xdr:cNvPr id="8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47650" y="20002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/>
      </xdr:nvSpPr>
      <xdr:spPr>
        <a:xfrm>
          <a:off x="18288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/>
      </xdr:nvSpPr>
      <xdr:spPr>
        <a:xfrm>
          <a:off x="1778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22860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SpPr/>
      </xdr:nvSpPr>
      <xdr:spPr>
        <a:xfrm>
          <a:off x="2514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SpPr/>
      </xdr:nvSpPr>
      <xdr:spPr>
        <a:xfrm>
          <a:off x="2133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1752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SpPr/>
      </xdr:nvSpPr>
      <xdr:spPr>
        <a:xfrm>
          <a:off x="16002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SpPr/>
      </xdr:nvSpPr>
      <xdr:spPr>
        <a:xfrm>
          <a:off x="18288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71097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SpPr/>
      </xdr:nvSpPr>
      <xdr:spPr>
        <a:xfrm>
          <a:off x="160020" y="182880"/>
          <a:ext cx="209550" cy="253977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482600" y="184150"/>
          <a:ext cx="209550" cy="24244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205740</xdr:colOff>
      <xdr:row>1</xdr:row>
      <xdr:rowOff>36474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35000" y="206375"/>
          <a:ext cx="205740" cy="2428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472440" y="182880"/>
          <a:ext cx="209550" cy="24117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635000" y="184150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9525</xdr:rowOff>
    </xdr:from>
    <xdr:to>
      <xdr:col>1</xdr:col>
      <xdr:colOff>285750</xdr:colOff>
      <xdr:row>2</xdr:row>
      <xdr:rowOff>59999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711200" y="193675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107157</xdr:colOff>
      <xdr:row>1</xdr:row>
      <xdr:rowOff>47625</xdr:rowOff>
    </xdr:from>
    <xdr:to>
      <xdr:col>1</xdr:col>
      <xdr:colOff>307182</xdr:colOff>
      <xdr:row>2</xdr:row>
      <xdr:rowOff>133817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SpPr/>
      </xdr:nvSpPr>
      <xdr:spPr>
        <a:xfrm>
          <a:off x="742157" y="231775"/>
          <a:ext cx="200025" cy="270342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152400</xdr:rowOff>
    </xdr:from>
    <xdr:to>
      <xdr:col>1</xdr:col>
      <xdr:colOff>266700</xdr:colOff>
      <xdr:row>2</xdr:row>
      <xdr:rowOff>12374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SpPr/>
      </xdr:nvSpPr>
      <xdr:spPr>
        <a:xfrm>
          <a:off x="692150" y="152400"/>
          <a:ext cx="209550" cy="22827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/>
      </xdr:nvSpPr>
      <xdr:spPr>
        <a:xfrm>
          <a:off x="635000" y="184150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SpPr/>
      </xdr:nvSpPr>
      <xdr:spPr>
        <a:xfrm>
          <a:off x="609600" y="184150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SpPr/>
      </xdr:nvSpPr>
      <xdr:spPr>
        <a:xfrm>
          <a:off x="622300" y="184150"/>
          <a:ext cx="209550" cy="26319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SpPr/>
      </xdr:nvSpPr>
      <xdr:spPr>
        <a:xfrm>
          <a:off x="622300" y="184150"/>
          <a:ext cx="209550" cy="26319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9AFFF-48AB-4605-9FDC-D445E50B7BC7}"/>
            </a:ext>
          </a:extLst>
        </xdr:cNvPr>
        <xdr:cNvSpPr/>
      </xdr:nvSpPr>
      <xdr:spPr>
        <a:xfrm>
          <a:off x="0" y="274320"/>
          <a:ext cx="213360" cy="3076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217449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30679" y="176893"/>
          <a:ext cx="209550" cy="2174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41414</xdr:colOff>
      <xdr:row>1</xdr:row>
      <xdr:rowOff>0</xdr:rowOff>
    </xdr:from>
    <xdr:to>
      <xdr:col>1</xdr:col>
      <xdr:colOff>252869</xdr:colOff>
      <xdr:row>2</xdr:row>
      <xdr:rowOff>103711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ED1EB-3B8D-4C04-8086-3EE1C1423FDB}"/>
            </a:ext>
          </a:extLst>
        </xdr:cNvPr>
        <xdr:cNvSpPr/>
      </xdr:nvSpPr>
      <xdr:spPr>
        <a:xfrm>
          <a:off x="223631" y="149087"/>
          <a:ext cx="211455" cy="25279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42334</xdr:colOff>
      <xdr:row>1</xdr:row>
      <xdr:rowOff>31750</xdr:rowOff>
    </xdr:from>
    <xdr:to>
      <xdr:col>1</xdr:col>
      <xdr:colOff>253789</xdr:colOff>
      <xdr:row>2</xdr:row>
      <xdr:rowOff>135885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13A50-876D-432E-A7DD-5F551DA90984}"/>
            </a:ext>
          </a:extLst>
        </xdr:cNvPr>
        <xdr:cNvSpPr/>
      </xdr:nvSpPr>
      <xdr:spPr>
        <a:xfrm>
          <a:off x="370417" y="179917"/>
          <a:ext cx="211455" cy="252301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83410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SpPr/>
      </xdr:nvSpPr>
      <xdr:spPr>
        <a:xfrm>
          <a:off x="603250" y="184150"/>
          <a:ext cx="209550" cy="267560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205740</xdr:colOff>
      <xdr:row>2</xdr:row>
      <xdr:rowOff>13137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88156" y="202406"/>
          <a:ext cx="205740" cy="21554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60678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73050" y="184150"/>
          <a:ext cx="209550" cy="24482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39CA0-C78C-4329-A1C5-EADD88B4BE87}"/>
            </a:ext>
          </a:extLst>
        </xdr:cNvPr>
        <xdr:cNvSpPr/>
      </xdr:nvSpPr>
      <xdr:spPr>
        <a:xfrm>
          <a:off x="333375" y="190500"/>
          <a:ext cx="209550" cy="27438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34290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KOMBAJN\KOMB1998\ALL129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PLAN2000\WST_PLAN\NOTATKA\O2\RAZEM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PLAN2000\WST_PLAN\NOTATKA\O2\RAZ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KOMBAJN\KOMB1999\ALL_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ywa"/>
      <sheetName val="Pasywa"/>
      <sheetName val="Rach.zis"/>
      <sheetName val="BILANS"/>
      <sheetName val="RZS"/>
      <sheetName val="RW"/>
      <sheetName val="Synteza"/>
      <sheetName val="Wyn_oper_POUFNE"/>
      <sheetName val="DANE_Wskaźniki"/>
      <sheetName val="Jakość_kred"/>
      <sheetName val="DEP-pryw"/>
      <sheetName val="KR-pryw"/>
      <sheetName val="DEP-podm"/>
      <sheetName val="KR-podm"/>
      <sheetName val="1-01"/>
      <sheetName val="2-01"/>
      <sheetName val="3-01"/>
      <sheetName val="7-01"/>
      <sheetName val="8-01"/>
      <sheetName val="Zestawienie wstępne"/>
      <sheetName val="Rach Wynik"/>
      <sheetName val="0"/>
      <sheetName val="1"/>
      <sheetName val="2"/>
      <sheetName val="3"/>
      <sheetName val="4"/>
      <sheetName val="5"/>
      <sheetName val="6"/>
      <sheetName val="7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31.12.98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"/>
      <sheetName val="A-4"/>
      <sheetName val="A_4"/>
    </sheetNames>
    <sheetDataSet>
      <sheetData sheetId="0"/>
      <sheetData sheetId="1" refreshError="1">
        <row r="10">
          <cell r="A10">
            <v>1</v>
          </cell>
        </row>
        <row r="11">
          <cell r="B11">
            <v>156942.33500000002</v>
          </cell>
          <cell r="C11">
            <v>50282.95</v>
          </cell>
          <cell r="D11">
            <v>100484.53</v>
          </cell>
          <cell r="E11">
            <v>149497.97</v>
          </cell>
          <cell r="F11">
            <v>200194.3</v>
          </cell>
        </row>
        <row r="12">
          <cell r="B12">
            <v>143388.09500000003</v>
          </cell>
          <cell r="C12">
            <v>46914.7</v>
          </cell>
          <cell r="D12">
            <v>92334.93</v>
          </cell>
          <cell r="E12">
            <v>137258.42000000001</v>
          </cell>
          <cell r="F12">
            <v>185554.3</v>
          </cell>
        </row>
        <row r="13">
          <cell r="B13">
            <v>764.61</v>
          </cell>
          <cell r="C13">
            <v>260</v>
          </cell>
          <cell r="D13">
            <v>517.96</v>
          </cell>
          <cell r="E13">
            <v>764.67</v>
          </cell>
          <cell r="F13">
            <v>1080.48</v>
          </cell>
        </row>
        <row r="14">
          <cell r="B14">
            <v>2040.04</v>
          </cell>
          <cell r="C14">
            <v>555.71</v>
          </cell>
          <cell r="D14">
            <v>1151.4199999999998</v>
          </cell>
          <cell r="E14">
            <v>1725.96</v>
          </cell>
          <cell r="F14">
            <v>2326.9299999999998</v>
          </cell>
        </row>
        <row r="15">
          <cell r="B15">
            <v>835.48</v>
          </cell>
          <cell r="C15">
            <v>268.27999999999997</v>
          </cell>
          <cell r="D15">
            <v>586.69000000000005</v>
          </cell>
          <cell r="E15">
            <v>860.04000000000008</v>
          </cell>
          <cell r="F15">
            <v>1137.54</v>
          </cell>
        </row>
        <row r="16">
          <cell r="B16">
            <v>2667.46</v>
          </cell>
          <cell r="C16">
            <v>212.75</v>
          </cell>
          <cell r="D16">
            <v>957.55</v>
          </cell>
          <cell r="E16">
            <v>1592.05</v>
          </cell>
          <cell r="F16">
            <v>2882.6</v>
          </cell>
        </row>
        <row r="17">
          <cell r="B17">
            <v>12033.05</v>
          </cell>
          <cell r="C17">
            <v>2602.4499999999998</v>
          </cell>
          <cell r="D17">
            <v>5505.9</v>
          </cell>
          <cell r="E17">
            <v>8957.4500000000007</v>
          </cell>
          <cell r="F17">
            <v>13730</v>
          </cell>
        </row>
        <row r="18">
          <cell r="B18">
            <v>8306.67</v>
          </cell>
          <cell r="C18">
            <v>3642.87</v>
          </cell>
          <cell r="D18">
            <v>6035.18</v>
          </cell>
          <cell r="E18">
            <v>8355.39</v>
          </cell>
          <cell r="F18">
            <v>10934.369999999999</v>
          </cell>
        </row>
        <row r="19">
          <cell r="B19">
            <v>13554.240000000002</v>
          </cell>
          <cell r="C19">
            <v>3368.25</v>
          </cell>
          <cell r="D19">
            <v>8149.6</v>
          </cell>
          <cell r="E19">
            <v>12239.55</v>
          </cell>
          <cell r="F19">
            <v>14640</v>
          </cell>
        </row>
        <row r="20">
          <cell r="B20">
            <v>116740.785</v>
          </cell>
          <cell r="C20">
            <v>39372.639999999999</v>
          </cell>
          <cell r="D20">
            <v>77580.23</v>
          </cell>
          <cell r="E20">
            <v>115002.86</v>
          </cell>
          <cell r="F20">
            <v>153462.38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l"/>
      <sheetName val="A-2"/>
      <sheetName val="A_2"/>
    </sheetNames>
    <sheetDataSet>
      <sheetData sheetId="0"/>
      <sheetData sheetId="1" refreshError="1">
        <row r="7">
          <cell r="A7">
            <v>1</v>
          </cell>
        </row>
        <row r="8">
          <cell r="B8">
            <v>695392.28</v>
          </cell>
          <cell r="C8">
            <v>784861.55999999994</v>
          </cell>
          <cell r="D8">
            <v>885550.16999999993</v>
          </cell>
          <cell r="E8">
            <v>885151.16</v>
          </cell>
          <cell r="F8">
            <v>779070.37</v>
          </cell>
        </row>
        <row r="9">
          <cell r="B9">
            <v>37321.24</v>
          </cell>
          <cell r="C9">
            <v>38894.089999999997</v>
          </cell>
          <cell r="D9">
            <v>38880.85</v>
          </cell>
          <cell r="E9">
            <v>39098.68</v>
          </cell>
          <cell r="F9">
            <v>39062.720000000001</v>
          </cell>
        </row>
        <row r="10">
          <cell r="B10">
            <v>643372.98</v>
          </cell>
          <cell r="C10">
            <v>732248.62</v>
          </cell>
          <cell r="D10">
            <v>832655</v>
          </cell>
          <cell r="E10">
            <v>833037.14</v>
          </cell>
          <cell r="F10">
            <v>727752.41</v>
          </cell>
        </row>
        <row r="11">
          <cell r="B11">
            <v>14698.06</v>
          </cell>
          <cell r="C11">
            <v>13718.85</v>
          </cell>
          <cell r="D11">
            <v>14014.32</v>
          </cell>
          <cell r="E11">
            <v>13015.34</v>
          </cell>
          <cell r="F11">
            <v>12255.239999999998</v>
          </cell>
        </row>
        <row r="12">
          <cell r="B12">
            <v>14332.66</v>
          </cell>
          <cell r="C12">
            <v>13261.18</v>
          </cell>
          <cell r="D12">
            <v>13193.36</v>
          </cell>
          <cell r="E12">
            <v>11891.55</v>
          </cell>
          <cell r="F12">
            <v>10759.849999999999</v>
          </cell>
        </row>
        <row r="13">
          <cell r="B13">
            <v>365.40000000000003</v>
          </cell>
          <cell r="C13">
            <v>457.66999999999996</v>
          </cell>
          <cell r="D13">
            <v>820.96</v>
          </cell>
          <cell r="E13">
            <v>1123.79</v>
          </cell>
          <cell r="F13">
            <v>1495.39</v>
          </cell>
        </row>
        <row r="14">
          <cell r="B14">
            <v>532300.30000000005</v>
          </cell>
          <cell r="C14">
            <v>622755.64</v>
          </cell>
          <cell r="D14">
            <v>725916.89</v>
          </cell>
          <cell r="E14">
            <v>729327.55</v>
          </cell>
          <cell r="F14">
            <v>631302.75199999998</v>
          </cell>
        </row>
        <row r="15">
          <cell r="B15">
            <v>95235.87</v>
          </cell>
          <cell r="C15">
            <v>94252.500000000015</v>
          </cell>
          <cell r="D15">
            <v>90816.69</v>
          </cell>
          <cell r="E15">
            <v>87398.920000000013</v>
          </cell>
          <cell r="F15">
            <v>79874.03</v>
          </cell>
        </row>
        <row r="16">
          <cell r="B16">
            <v>259.97999999999996</v>
          </cell>
          <cell r="C16">
            <v>241.17</v>
          </cell>
          <cell r="D16">
            <v>233.48</v>
          </cell>
          <cell r="E16">
            <v>222.05</v>
          </cell>
          <cell r="F16">
            <v>281.62</v>
          </cell>
        </row>
        <row r="17">
          <cell r="B17">
            <v>64.570000000000007</v>
          </cell>
          <cell r="C17">
            <v>56.929999999999993</v>
          </cell>
          <cell r="D17">
            <v>54.19</v>
          </cell>
          <cell r="E17">
            <v>48.2</v>
          </cell>
          <cell r="F17">
            <v>42.46</v>
          </cell>
        </row>
        <row r="18">
          <cell r="B18">
            <v>94911.319999999992</v>
          </cell>
          <cell r="C18">
            <v>93954.400000000009</v>
          </cell>
          <cell r="D18">
            <v>90529.02</v>
          </cell>
          <cell r="E18">
            <v>87128.670000000013</v>
          </cell>
          <cell r="F18">
            <v>79549.95</v>
          </cell>
        </row>
        <row r="19">
          <cell r="B19">
            <v>750</v>
          </cell>
          <cell r="C19">
            <v>700</v>
          </cell>
          <cell r="D19">
            <v>700</v>
          </cell>
          <cell r="E19">
            <v>500</v>
          </cell>
          <cell r="F19">
            <v>700</v>
          </cell>
        </row>
        <row r="20">
          <cell r="B20">
            <v>7777669.6159999985</v>
          </cell>
          <cell r="C20">
            <v>7629753.8599999994</v>
          </cell>
          <cell r="D20">
            <v>7213678.4199999999</v>
          </cell>
          <cell r="E20">
            <v>7604634.9500000002</v>
          </cell>
          <cell r="F20">
            <v>8661505.9899999984</v>
          </cell>
        </row>
        <row r="21">
          <cell r="B21">
            <v>4982142.9099999992</v>
          </cell>
          <cell r="C21">
            <v>5042491.09</v>
          </cell>
          <cell r="D21">
            <v>4794244.03</v>
          </cell>
          <cell r="E21">
            <v>5390716.1200000001</v>
          </cell>
          <cell r="F21">
            <v>6420966.7399999993</v>
          </cell>
        </row>
        <row r="22">
          <cell r="B22">
            <v>1691755.3760000002</v>
          </cell>
          <cell r="C22">
            <v>1566086.25</v>
          </cell>
          <cell r="D22">
            <v>1388023.73</v>
          </cell>
          <cell r="E22">
            <v>1236301.7400000002</v>
          </cell>
          <cell r="F22">
            <v>1247501.8599999999</v>
          </cell>
        </row>
        <row r="23">
          <cell r="B23">
            <v>146320.14000000001</v>
          </cell>
          <cell r="C23">
            <v>85345.209999999992</v>
          </cell>
          <cell r="D23">
            <v>121766.76000000001</v>
          </cell>
          <cell r="E23">
            <v>84525.459999999992</v>
          </cell>
          <cell r="F23">
            <v>126248.6</v>
          </cell>
        </row>
        <row r="24">
          <cell r="B24">
            <v>957451.19</v>
          </cell>
          <cell r="C24">
            <v>935831.30999999994</v>
          </cell>
          <cell r="D24">
            <v>909643.90000000014</v>
          </cell>
          <cell r="E24">
            <v>893091.62999999989</v>
          </cell>
          <cell r="F24">
            <v>866788.79</v>
          </cell>
        </row>
        <row r="25">
          <cell r="B25">
            <v>590972.15999999992</v>
          </cell>
          <cell r="C25">
            <v>592560.85</v>
          </cell>
          <cell r="D25">
            <v>576837.61</v>
          </cell>
          <cell r="E25">
            <v>566915.39</v>
          </cell>
          <cell r="F25">
            <v>547015.09</v>
          </cell>
        </row>
        <row r="26">
          <cell r="B26">
            <v>366479.02999999997</v>
          </cell>
          <cell r="C26">
            <v>343270.45999999996</v>
          </cell>
          <cell r="D26">
            <v>332806.2900000001</v>
          </cell>
          <cell r="E26">
            <v>326176.23999999993</v>
          </cell>
          <cell r="F26">
            <v>319773.7</v>
          </cell>
        </row>
        <row r="27">
          <cell r="B27">
            <v>1156024.0619999999</v>
          </cell>
          <cell r="C27">
            <v>1093471.53</v>
          </cell>
          <cell r="D27">
            <v>1001443.9300000002</v>
          </cell>
          <cell r="E27">
            <v>935979.08</v>
          </cell>
          <cell r="F27">
            <v>870800.02</v>
          </cell>
        </row>
        <row r="28">
          <cell r="B28">
            <v>68741.279999999999</v>
          </cell>
          <cell r="C28">
            <v>58207.35</v>
          </cell>
          <cell r="D28">
            <v>42045.910000000011</v>
          </cell>
          <cell r="E28">
            <v>28481.71</v>
          </cell>
          <cell r="F28">
            <v>36458.639999999999</v>
          </cell>
        </row>
        <row r="29">
          <cell r="B29">
            <v>36065.919999999998</v>
          </cell>
          <cell r="C29">
            <v>34672.890000000007</v>
          </cell>
          <cell r="D29">
            <v>33983.35</v>
          </cell>
          <cell r="E29">
            <v>32999.620000000003</v>
          </cell>
          <cell r="F29">
            <v>26734.98</v>
          </cell>
        </row>
        <row r="30">
          <cell r="B30">
            <v>1051216.862</v>
          </cell>
          <cell r="C30">
            <v>1000591.2899999999</v>
          </cell>
          <cell r="D30">
            <v>925414.67000000016</v>
          </cell>
          <cell r="E30">
            <v>874497.75</v>
          </cell>
          <cell r="F30">
            <v>807606.4</v>
          </cell>
        </row>
        <row r="31">
          <cell r="B31">
            <v>88798.99</v>
          </cell>
          <cell r="C31">
            <v>79571.399999999994</v>
          </cell>
          <cell r="D31">
            <v>75367.110000000015</v>
          </cell>
          <cell r="E31">
            <v>73830.920000000013</v>
          </cell>
          <cell r="F31">
            <v>72821.570000000007</v>
          </cell>
        </row>
        <row r="32">
          <cell r="B32">
            <v>2370.56</v>
          </cell>
          <cell r="C32">
            <v>2335.56</v>
          </cell>
          <cell r="D32">
            <v>1179.0999999999999</v>
          </cell>
          <cell r="E32">
            <v>524.1</v>
          </cell>
          <cell r="F32">
            <v>524.1</v>
          </cell>
        </row>
        <row r="33">
          <cell r="B33">
            <v>91169.55</v>
          </cell>
          <cell r="C33">
            <v>81906.959999999992</v>
          </cell>
          <cell r="D33">
            <v>76546.210000000021</v>
          </cell>
          <cell r="E33">
            <v>74355.020000000019</v>
          </cell>
          <cell r="F33">
            <v>73345.670000000013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ywa"/>
      <sheetName val="Pasywa"/>
      <sheetName val="Rach.zis"/>
      <sheetName val="BILANS"/>
      <sheetName val="RZS"/>
      <sheetName val="RW"/>
      <sheetName val="Synteza"/>
      <sheetName val="Wyn_oper_POUFNE"/>
      <sheetName val="DANE_Wskaźniki"/>
      <sheetName val="Jakość_kred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31.03.99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61"/>
  <sheetViews>
    <sheetView showGridLines="0" topLeftCell="A22" zoomScale="80" zoomScaleNormal="80" workbookViewId="0">
      <selection activeCell="XFD14" sqref="XFD14"/>
    </sheetView>
  </sheetViews>
  <sheetFormatPr defaultColWidth="8.88671875" defaultRowHeight="14.4"/>
  <cols>
    <col min="1" max="1" width="8.88671875" style="23" customWidth="1"/>
    <col min="2" max="2" width="7.33203125" style="396" customWidth="1"/>
    <col min="3" max="3" width="182.44140625" style="22" customWidth="1"/>
    <col min="4" max="5" width="17" style="572" customWidth="1"/>
    <col min="6" max="16384" width="8.88671875" style="23"/>
  </cols>
  <sheetData>
    <row r="3" spans="2:5" ht="35.4" customHeight="1">
      <c r="B3" s="395"/>
      <c r="C3" s="252" t="s">
        <v>1096</v>
      </c>
    </row>
    <row r="4" spans="2:5" ht="21" customHeight="1">
      <c r="B4" s="536" t="s">
        <v>1179</v>
      </c>
    </row>
    <row r="5" spans="2:5">
      <c r="C5" s="23"/>
    </row>
    <row r="6" spans="2:5" ht="15" thickBot="1">
      <c r="C6" s="23"/>
    </row>
    <row r="7" spans="2:5" ht="65.25" customHeight="1" thickBot="1">
      <c r="B7" s="684" t="s">
        <v>0</v>
      </c>
      <c r="C7" s="685" t="s">
        <v>1</v>
      </c>
      <c r="D7" s="687" t="s">
        <v>1400</v>
      </c>
      <c r="E7" s="688" t="s">
        <v>1004</v>
      </c>
    </row>
    <row r="8" spans="2:5" s="953" customFormat="1">
      <c r="B8" s="949" t="s">
        <v>2</v>
      </c>
      <c r="C8" s="950" t="s">
        <v>3</v>
      </c>
      <c r="D8" s="951" t="s">
        <v>4</v>
      </c>
      <c r="E8" s="952" t="s">
        <v>1005</v>
      </c>
    </row>
    <row r="9" spans="2:5" s="953" customFormat="1">
      <c r="B9" s="954" t="s">
        <v>5</v>
      </c>
      <c r="C9" s="955" t="s">
        <v>6</v>
      </c>
      <c r="D9" s="956" t="s">
        <v>4</v>
      </c>
      <c r="E9" s="957" t="s">
        <v>1053</v>
      </c>
    </row>
    <row r="10" spans="2:5" s="953" customFormat="1">
      <c r="B10" s="958" t="s">
        <v>7</v>
      </c>
      <c r="C10" s="955" t="s">
        <v>13</v>
      </c>
      <c r="D10" s="956" t="s">
        <v>14</v>
      </c>
      <c r="E10" s="959" t="s">
        <v>1005</v>
      </c>
    </row>
    <row r="11" spans="2:5" s="953" customFormat="1">
      <c r="B11" s="958" t="s">
        <v>8</v>
      </c>
      <c r="C11" s="955" t="s">
        <v>16</v>
      </c>
      <c r="D11" s="956" t="s">
        <v>14</v>
      </c>
      <c r="E11" s="959" t="s">
        <v>1005</v>
      </c>
    </row>
    <row r="12" spans="2:5" s="953" customFormat="1">
      <c r="B12" s="958" t="s">
        <v>9</v>
      </c>
      <c r="C12" s="955" t="s">
        <v>18</v>
      </c>
      <c r="D12" s="956" t="s">
        <v>14</v>
      </c>
      <c r="E12" s="959" t="s">
        <v>1005</v>
      </c>
    </row>
    <row r="13" spans="2:5" s="953" customFormat="1">
      <c r="B13" s="958" t="s">
        <v>10</v>
      </c>
      <c r="C13" s="955" t="s">
        <v>22</v>
      </c>
      <c r="D13" s="956" t="s">
        <v>14</v>
      </c>
      <c r="E13" s="959" t="s">
        <v>1005</v>
      </c>
    </row>
    <row r="14" spans="2:5" s="953" customFormat="1">
      <c r="B14" s="958" t="s">
        <v>11</v>
      </c>
      <c r="C14" s="955" t="s">
        <v>1095</v>
      </c>
      <c r="D14" s="960" t="s">
        <v>1286</v>
      </c>
      <c r="E14" s="959" t="s">
        <v>1005</v>
      </c>
    </row>
    <row r="15" spans="2:5" s="953" customFormat="1">
      <c r="B15" s="958" t="s">
        <v>12</v>
      </c>
      <c r="C15" s="955" t="s">
        <v>24</v>
      </c>
      <c r="D15" s="956" t="s">
        <v>25</v>
      </c>
      <c r="E15" s="959" t="s">
        <v>1005</v>
      </c>
    </row>
    <row r="16" spans="2:5" s="953" customFormat="1">
      <c r="B16" s="958" t="s">
        <v>15</v>
      </c>
      <c r="C16" s="955" t="s">
        <v>27</v>
      </c>
      <c r="D16" s="956" t="s">
        <v>25</v>
      </c>
      <c r="E16" s="959" t="s">
        <v>1005</v>
      </c>
    </row>
    <row r="17" spans="2:5" s="953" customFormat="1">
      <c r="B17" s="958" t="s">
        <v>17</v>
      </c>
      <c r="C17" s="955" t="s">
        <v>1398</v>
      </c>
      <c r="D17" s="956" t="s">
        <v>25</v>
      </c>
      <c r="E17" s="959" t="s">
        <v>1005</v>
      </c>
    </row>
    <row r="18" spans="2:5" s="953" customFormat="1">
      <c r="B18" s="958" t="s">
        <v>19</v>
      </c>
      <c r="C18" s="955" t="s">
        <v>1399</v>
      </c>
      <c r="D18" s="956" t="s">
        <v>25</v>
      </c>
      <c r="E18" s="959" t="s">
        <v>1005</v>
      </c>
    </row>
    <row r="19" spans="2:5" s="953" customFormat="1">
      <c r="B19" s="958" t="s">
        <v>20</v>
      </c>
      <c r="C19" s="955" t="s">
        <v>1101</v>
      </c>
      <c r="D19" s="956" t="s">
        <v>34</v>
      </c>
      <c r="E19" s="959" t="s">
        <v>1005</v>
      </c>
    </row>
    <row r="20" spans="2:5" s="953" customFormat="1">
      <c r="B20" s="958" t="s">
        <v>21</v>
      </c>
      <c r="C20" s="955" t="s">
        <v>1102</v>
      </c>
      <c r="D20" s="956" t="s">
        <v>34</v>
      </c>
      <c r="E20" s="959" t="s">
        <v>1005</v>
      </c>
    </row>
    <row r="21" spans="2:5" s="953" customFormat="1">
      <c r="B21" s="958" t="s">
        <v>23</v>
      </c>
      <c r="C21" s="955" t="s">
        <v>1103</v>
      </c>
      <c r="D21" s="956" t="s">
        <v>34</v>
      </c>
      <c r="E21" s="959" t="s">
        <v>1005</v>
      </c>
    </row>
    <row r="22" spans="2:5" s="953" customFormat="1">
      <c r="B22" s="958" t="s">
        <v>26</v>
      </c>
      <c r="C22" s="955" t="s">
        <v>43</v>
      </c>
      <c r="D22" s="956" t="s">
        <v>41</v>
      </c>
      <c r="E22" s="959" t="s">
        <v>1005</v>
      </c>
    </row>
    <row r="23" spans="2:5" s="953" customFormat="1">
      <c r="B23" s="958" t="s">
        <v>28</v>
      </c>
      <c r="C23" s="955" t="s">
        <v>1104</v>
      </c>
      <c r="D23" s="956" t="s">
        <v>41</v>
      </c>
      <c r="E23" s="959" t="s">
        <v>1005</v>
      </c>
    </row>
    <row r="24" spans="2:5" s="953" customFormat="1">
      <c r="B24" s="958" t="s">
        <v>30</v>
      </c>
      <c r="C24" s="955" t="s">
        <v>1105</v>
      </c>
      <c r="D24" s="956" t="s">
        <v>48</v>
      </c>
      <c r="E24" s="959" t="s">
        <v>1005</v>
      </c>
    </row>
    <row r="25" spans="2:5" s="953" customFormat="1">
      <c r="B25" s="958" t="s">
        <v>31</v>
      </c>
      <c r="C25" s="955" t="s">
        <v>1106</v>
      </c>
      <c r="D25" s="956" t="s">
        <v>48</v>
      </c>
      <c r="E25" s="959" t="s">
        <v>1005</v>
      </c>
    </row>
    <row r="26" spans="2:5" s="953" customFormat="1">
      <c r="B26" s="958" t="s">
        <v>32</v>
      </c>
      <c r="C26" s="955" t="s">
        <v>1107</v>
      </c>
      <c r="D26" s="956" t="s">
        <v>48</v>
      </c>
      <c r="E26" s="959" t="s">
        <v>1005</v>
      </c>
    </row>
    <row r="27" spans="2:5" s="953" customFormat="1">
      <c r="B27" s="958" t="s">
        <v>35</v>
      </c>
      <c r="C27" s="955" t="s">
        <v>1108</v>
      </c>
      <c r="D27" s="956" t="s">
        <v>48</v>
      </c>
      <c r="E27" s="959" t="s">
        <v>1005</v>
      </c>
    </row>
    <row r="28" spans="2:5" s="953" customFormat="1">
      <c r="B28" s="958" t="s">
        <v>37</v>
      </c>
      <c r="C28" s="955" t="s">
        <v>1109</v>
      </c>
      <c r="D28" s="956" t="s">
        <v>48</v>
      </c>
      <c r="E28" s="959" t="s">
        <v>1005</v>
      </c>
    </row>
    <row r="29" spans="2:5" s="953" customFormat="1">
      <c r="B29" s="958" t="s">
        <v>39</v>
      </c>
      <c r="C29" s="955" t="s">
        <v>1110</v>
      </c>
      <c r="D29" s="956" t="s">
        <v>48</v>
      </c>
      <c r="E29" s="959" t="s">
        <v>1005</v>
      </c>
    </row>
    <row r="30" spans="2:5" s="953" customFormat="1">
      <c r="B30" s="958" t="s">
        <v>40</v>
      </c>
      <c r="C30" s="955" t="s">
        <v>1111</v>
      </c>
      <c r="D30" s="956" t="s">
        <v>48</v>
      </c>
      <c r="E30" s="959" t="s">
        <v>1005</v>
      </c>
    </row>
    <row r="31" spans="2:5" s="953" customFormat="1">
      <c r="B31" s="958" t="s">
        <v>42</v>
      </c>
      <c r="C31" s="955" t="s">
        <v>1112</v>
      </c>
      <c r="D31" s="956" t="s">
        <v>48</v>
      </c>
      <c r="E31" s="959" t="s">
        <v>1005</v>
      </c>
    </row>
    <row r="32" spans="2:5" s="953" customFormat="1">
      <c r="B32" s="958" t="s">
        <v>44</v>
      </c>
      <c r="C32" s="955" t="s">
        <v>1113</v>
      </c>
      <c r="D32" s="956" t="s">
        <v>48</v>
      </c>
      <c r="E32" s="959" t="s">
        <v>1005</v>
      </c>
    </row>
    <row r="33" spans="2:5" s="953" customFormat="1">
      <c r="B33" s="958" t="s">
        <v>45</v>
      </c>
      <c r="C33" s="955" t="s">
        <v>1114</v>
      </c>
      <c r="D33" s="956" t="s">
        <v>48</v>
      </c>
      <c r="E33" s="959" t="s">
        <v>1005</v>
      </c>
    </row>
    <row r="34" spans="2:5" s="953" customFormat="1">
      <c r="B34" s="958" t="s">
        <v>47</v>
      </c>
      <c r="C34" s="955" t="s">
        <v>1115</v>
      </c>
      <c r="D34" s="956" t="s">
        <v>48</v>
      </c>
      <c r="E34" s="959" t="s">
        <v>1005</v>
      </c>
    </row>
    <row r="35" spans="2:5" s="953" customFormat="1">
      <c r="B35" s="958" t="s">
        <v>49</v>
      </c>
      <c r="C35" s="955" t="s">
        <v>1116</v>
      </c>
      <c r="D35" s="956" t="s">
        <v>72</v>
      </c>
      <c r="E35" s="959" t="s">
        <v>1005</v>
      </c>
    </row>
    <row r="36" spans="2:5" s="953" customFormat="1">
      <c r="B36" s="958" t="s">
        <v>50</v>
      </c>
      <c r="C36" s="955" t="s">
        <v>78</v>
      </c>
      <c r="D36" s="956" t="s">
        <v>76</v>
      </c>
      <c r="E36" s="959" t="s">
        <v>1005</v>
      </c>
    </row>
    <row r="37" spans="2:5" s="953" customFormat="1">
      <c r="B37" s="958" t="s">
        <v>51</v>
      </c>
      <c r="C37" s="955" t="s">
        <v>80</v>
      </c>
      <c r="D37" s="956" t="s">
        <v>76</v>
      </c>
      <c r="E37" s="959" t="s">
        <v>1005</v>
      </c>
    </row>
    <row r="38" spans="2:5" s="953" customFormat="1">
      <c r="B38" s="958" t="s">
        <v>53</v>
      </c>
      <c r="C38" s="955" t="s">
        <v>88</v>
      </c>
      <c r="D38" s="956" t="s">
        <v>87</v>
      </c>
      <c r="E38" s="959" t="s">
        <v>1005</v>
      </c>
    </row>
    <row r="39" spans="2:5" s="953" customFormat="1">
      <c r="B39" s="958" t="s">
        <v>55</v>
      </c>
      <c r="C39" s="955" t="s">
        <v>89</v>
      </c>
      <c r="D39" s="956" t="s">
        <v>87</v>
      </c>
      <c r="E39" s="959" t="s">
        <v>1005</v>
      </c>
    </row>
    <row r="40" spans="2:5" s="953" customFormat="1">
      <c r="B40" s="958" t="s">
        <v>57</v>
      </c>
      <c r="C40" s="955" t="s">
        <v>90</v>
      </c>
      <c r="D40" s="956" t="s">
        <v>87</v>
      </c>
      <c r="E40" s="959" t="s">
        <v>1005</v>
      </c>
    </row>
    <row r="41" spans="2:5" s="953" customFormat="1">
      <c r="B41" s="958" t="s">
        <v>59</v>
      </c>
      <c r="C41" s="955" t="s">
        <v>91</v>
      </c>
      <c r="D41" s="956" t="s">
        <v>87</v>
      </c>
      <c r="E41" s="959" t="s">
        <v>1005</v>
      </c>
    </row>
    <row r="42" spans="2:5" s="953" customFormat="1">
      <c r="B42" s="958" t="s">
        <v>61</v>
      </c>
      <c r="C42" s="955" t="s">
        <v>92</v>
      </c>
      <c r="D42" s="956" t="s">
        <v>87</v>
      </c>
      <c r="E42" s="959" t="s">
        <v>1005</v>
      </c>
    </row>
    <row r="43" spans="2:5" s="953" customFormat="1">
      <c r="B43" s="958" t="s">
        <v>63</v>
      </c>
      <c r="C43" s="955" t="s">
        <v>93</v>
      </c>
      <c r="D43" s="956" t="s">
        <v>87</v>
      </c>
      <c r="E43" s="959" t="s">
        <v>1005</v>
      </c>
    </row>
    <row r="44" spans="2:5" s="953" customFormat="1" ht="15.75" customHeight="1">
      <c r="B44" s="958" t="s">
        <v>64</v>
      </c>
      <c r="C44" s="955" t="s">
        <v>95</v>
      </c>
      <c r="D44" s="956" t="s">
        <v>94</v>
      </c>
      <c r="E44" s="961" t="s">
        <v>1005</v>
      </c>
    </row>
    <row r="45" spans="2:5" s="953" customFormat="1">
      <c r="B45" s="958" t="s">
        <v>65</v>
      </c>
      <c r="C45" s="962" t="s">
        <v>97</v>
      </c>
      <c r="D45" s="956" t="s">
        <v>96</v>
      </c>
      <c r="E45" s="959" t="s">
        <v>1005</v>
      </c>
    </row>
    <row r="46" spans="2:5" s="953" customFormat="1">
      <c r="B46" s="958" t="s">
        <v>67</v>
      </c>
      <c r="C46" s="962" t="s">
        <v>1061</v>
      </c>
      <c r="D46" s="956"/>
      <c r="E46" s="959" t="s">
        <v>1005</v>
      </c>
    </row>
    <row r="47" spans="2:5" s="953" customFormat="1">
      <c r="B47" s="958" t="s">
        <v>69</v>
      </c>
      <c r="C47" s="955" t="s">
        <v>99</v>
      </c>
      <c r="D47" s="956" t="s">
        <v>98</v>
      </c>
      <c r="E47" s="959" t="s">
        <v>1005</v>
      </c>
    </row>
    <row r="48" spans="2:5" s="953" customFormat="1">
      <c r="B48" s="958" t="s">
        <v>71</v>
      </c>
      <c r="C48" s="955" t="s">
        <v>100</v>
      </c>
      <c r="D48" s="956" t="s">
        <v>98</v>
      </c>
      <c r="E48" s="959" t="s">
        <v>1005</v>
      </c>
    </row>
    <row r="49" spans="2:5" s="953" customFormat="1">
      <c r="B49" s="958" t="s">
        <v>73</v>
      </c>
      <c r="C49" s="955" t="s">
        <v>101</v>
      </c>
      <c r="D49" s="956" t="s">
        <v>98</v>
      </c>
      <c r="E49" s="959" t="s">
        <v>1005</v>
      </c>
    </row>
    <row r="50" spans="2:5" s="953" customFormat="1">
      <c r="B50" s="958" t="s">
        <v>75</v>
      </c>
      <c r="C50" s="955" t="s">
        <v>102</v>
      </c>
      <c r="D50" s="956" t="s">
        <v>98</v>
      </c>
      <c r="E50" s="959" t="s">
        <v>1005</v>
      </c>
    </row>
    <row r="51" spans="2:5" s="953" customFormat="1">
      <c r="B51" s="958" t="s">
        <v>77</v>
      </c>
      <c r="C51" s="955" t="s">
        <v>103</v>
      </c>
      <c r="D51" s="956" t="s">
        <v>98</v>
      </c>
      <c r="E51" s="959" t="s">
        <v>1005</v>
      </c>
    </row>
    <row r="52" spans="2:5" s="953" customFormat="1">
      <c r="B52" s="958" t="s">
        <v>79</v>
      </c>
      <c r="C52" s="955" t="s">
        <v>104</v>
      </c>
      <c r="D52" s="956" t="s">
        <v>105</v>
      </c>
      <c r="E52" s="959" t="s">
        <v>1005</v>
      </c>
    </row>
    <row r="53" spans="2:5" s="953" customFormat="1">
      <c r="B53" s="958" t="s">
        <v>81</v>
      </c>
      <c r="C53" s="955" t="s">
        <v>106</v>
      </c>
      <c r="D53" s="956" t="s">
        <v>105</v>
      </c>
      <c r="E53" s="959" t="s">
        <v>1005</v>
      </c>
    </row>
    <row r="54" spans="2:5" s="953" customFormat="1">
      <c r="B54" s="958" t="s">
        <v>82</v>
      </c>
      <c r="C54" s="963" t="s">
        <v>107</v>
      </c>
      <c r="D54" s="956" t="s">
        <v>105</v>
      </c>
      <c r="E54" s="959" t="s">
        <v>1005</v>
      </c>
    </row>
    <row r="55" spans="2:5" s="953" customFormat="1">
      <c r="B55" s="958" t="s">
        <v>83</v>
      </c>
      <c r="C55" s="963" t="s">
        <v>1401</v>
      </c>
      <c r="D55" s="956" t="s">
        <v>105</v>
      </c>
      <c r="E55" s="959" t="s">
        <v>1005</v>
      </c>
    </row>
    <row r="56" spans="2:5" s="953" customFormat="1">
      <c r="B56" s="958" t="s">
        <v>84</v>
      </c>
      <c r="C56" s="955" t="s">
        <v>1117</v>
      </c>
      <c r="D56" s="964" t="s">
        <v>14</v>
      </c>
      <c r="E56" s="965" t="s">
        <v>1053</v>
      </c>
    </row>
    <row r="57" spans="2:5" s="953" customFormat="1">
      <c r="B57" s="958" t="s">
        <v>85</v>
      </c>
      <c r="C57" s="955" t="s">
        <v>1118</v>
      </c>
      <c r="D57" s="964" t="s">
        <v>14</v>
      </c>
      <c r="E57" s="965" t="s">
        <v>1005</v>
      </c>
    </row>
    <row r="58" spans="2:5" s="953" customFormat="1" ht="15" thickBot="1">
      <c r="B58" s="966" t="s">
        <v>86</v>
      </c>
      <c r="C58" s="967" t="s">
        <v>1006</v>
      </c>
      <c r="D58" s="968" t="s">
        <v>14</v>
      </c>
      <c r="E58" s="969" t="s">
        <v>1005</v>
      </c>
    </row>
    <row r="59" spans="2:5" s="953" customFormat="1">
      <c r="B59" s="970"/>
      <c r="C59" s="971"/>
      <c r="D59" s="972"/>
      <c r="E59" s="972"/>
    </row>
    <row r="60" spans="2:5">
      <c r="B60" s="686"/>
    </row>
    <row r="61" spans="2:5">
      <c r="B61" s="686"/>
    </row>
  </sheetData>
  <sheetProtection algorithmName="SHA-512" hashValue="C2ifCoapiVzVt6qX+XBGkGc7/exm5Sd9OvRjRuUNTLWEQoiCUBSGNfSOtXeDd5H55U4+ScG7x6t/wBh3ayth5Q==" saltValue="B807ydg9IipXHHCOqiQNSw==" spinCount="100000" sheet="1" formatCells="0" formatColumns="0" formatRows="0" insertColumns="0" insertRows="0" insertHyperlinks="0" deleteColumns="0" deleteRows="0" sort="0" autoFilter="0" pivotTables="0"/>
  <phoneticPr fontId="85" type="noConversion"/>
  <hyperlinks>
    <hyperlink ref="C8" location="'EU OV1'!A1" display="EU OV1 – Przegląd łącznych kwot ekspozycji na ryzyko" xr:uid="{00000000-0004-0000-0000-000000000000}"/>
    <hyperlink ref="C9" location="'EU KM1'!A1" display="EU KM1 – Najważniejsze wskaźniki" xr:uid="{00000000-0004-0000-0000-000001000000}"/>
    <hyperlink ref="C10" location="'EU LI1 '!A1" display="EU LI1 – Różnice między rachunkowym a ostrożnościowym zakresem konsolidacji oraz przyporządkowanie kategorii sprawozdań finansowych do kategorii ryzyka regulacyjnego" xr:uid="{00000000-0004-0000-0000-000002000000}"/>
    <hyperlink ref="C11" location="'EU LI2'!A1" display="EU LI2 – Główne źródła różnic między regulacyjnymi kwotami ekspozycji a wartościami bilansowymi w sprawozdaniach finansowych " xr:uid="{00000000-0004-0000-0000-000003000000}"/>
    <hyperlink ref="C12" location="'EU LI3'!A1" display="EU LI3 – Zarys różnic w zakresach konsolidacji (każdego podmiotu) " xr:uid="{00000000-0004-0000-0000-000004000000}"/>
    <hyperlink ref="C13" location="'EU PV1'!A1" display="EU PV1 - Prudent valuation adjustments (PVA)" xr:uid="{00000000-0004-0000-0000-000005000000}"/>
    <hyperlink ref="C15" location="'EU CC1'!A1" display="EU CC1 – Struktura regulacyjnych funduszy własnych" xr:uid="{00000000-0004-0000-0000-000006000000}"/>
    <hyperlink ref="C16" location="'EU CC2 '!A1" display="EU CC2 – Uzgodnienie regulacyjnych funduszy własnych z bilansem w zbadanym sprawozdaniu finansowym" xr:uid="{00000000-0004-0000-0000-000007000000}"/>
    <hyperlink ref="C17" location="'EU CCA_obligacje'!A1" display="EU CCA_obligacje - Główne cechy regulacyjnych instrumentów funduszy własnych i instrumentów zobowiązań kwalifikowalnych" xr:uid="{00000000-0004-0000-0000-000008000000}"/>
    <hyperlink ref="C19" location="'EU LR1 – LRSum'!A1" display="EU LR1 – LRSum: Zestawienie dotyczące uzgodnienia aktywów księgowych i ekspozycji wskaźnika dźwigni" xr:uid="{00000000-0004-0000-0000-000009000000}"/>
    <hyperlink ref="C20" location="'EU LR2 - LRCom'!A1" display="EU LR2 – LRCom: Wspólne ujawnianie wskaźnika dźwigni" xr:uid="{00000000-0004-0000-0000-00000A000000}"/>
    <hyperlink ref="C21" location="'EU LR3 – LRSpl'!A1" display="EU LR3 – LRSpl: Podział ekspozycji bilansowych (z wyłączeniem instrumentów pochodnych, transakcji finansowanych z użyciem papierów wartościowych (SFT) i ekspozycji wyłączonych)" xr:uid="{00000000-0004-0000-0000-00000B000000}"/>
    <hyperlink ref="C22" location="'EU LIQ1'!A1" display="EU LIQ1 – Informacje ilościowe na temat wskaźnika pokrycia wypływów netto" xr:uid="{00000000-0004-0000-0000-00000C000000}"/>
    <hyperlink ref="C23" location="'EU LIQ2'!A1" display="EU LIQ2: Wskaźnik stabilnego finansowania netto " xr:uid="{00000000-0004-0000-0000-00000D000000}"/>
    <hyperlink ref="C24" location="'EU CR1'!A1" display="EU CR1: Ekspozycje obsługiwane i nieobsługiwane oraz powiązane rezerwy" xr:uid="{00000000-0004-0000-0000-00000E000000}"/>
    <hyperlink ref="C25" location="'EU CR1-A'!A1" display="EU CR1-A: Termin zapadalności ekspozycji" xr:uid="{00000000-0004-0000-0000-00000F000000}"/>
    <hyperlink ref="C26" location="'EU CR2'!A1" display="EU CR2: Zmiany stanu nieobsługiwanych kredytów i zaliczek" xr:uid="{00000000-0004-0000-0000-000010000000}"/>
    <hyperlink ref="C27" location="'EU CR2a'!A1" display="EU CR2a: Zmiany stanu nieobsługiwanych kredytów i zaliczek oraz powiązanych skumulowanych odzyskanych kwot netto" xr:uid="{00000000-0004-0000-0000-000011000000}"/>
    <hyperlink ref="C28" location="'EU CQ1'!A1" display="EU CQ1: Jakość kredytowa ekspozycji restrukturyzowanych" xr:uid="{00000000-0004-0000-0000-000012000000}"/>
    <hyperlink ref="C29" location="'EU CQ2'!A1" display="EU CQ2: Jakość działań restrukturyzacyjnych" xr:uid="{00000000-0004-0000-0000-000013000000}"/>
    <hyperlink ref="C30" location="'EU CQ3'!A1" display="EU CQ3: Jakość kredytowa przeterminowanych ekspozycji obsługiwanych i nieobsługiwanych w podziale według liczby dni przeterminowania" xr:uid="{00000000-0004-0000-0000-000014000000}"/>
    <hyperlink ref="C31" location="'EU CQ5'!A1" display="EU CQ5: Jakość kredytowa kredytów i zaliczek według branż" xr:uid="{00000000-0004-0000-0000-000015000000}"/>
    <hyperlink ref="C32" location="'EU CQ6'!A1" display="EU CQ6: Wycena zabezpieczenia – kredyty i zaliczki " xr:uid="{00000000-0004-0000-0000-000016000000}"/>
    <hyperlink ref="C33" location="'EU CQ7'!A1" display="EU CQ7: Zabezpieczenia uzyskane przez przejęcie i postępowania egzekucyjne " xr:uid="{00000000-0004-0000-0000-000017000000}"/>
    <hyperlink ref="C34" location="'EU CQ8'!A1" display="EU CQ8: Zabezpieczenia uzyskane przez przejęcie i postępowania egzekucyjne – w podziale według analiz analogicznych" xr:uid="{00000000-0004-0000-0000-000018000000}"/>
    <hyperlink ref="C35" location="'EU CR3'!A1" display="EU CR3 – Przegląd technik ograniczania ryzyka kredytowego:  Ujawnianie informacji na temat stosowania technik ograniczania ryzyka kredytowego" xr:uid="{00000000-0004-0000-0000-000019000000}"/>
    <hyperlink ref="C36" location="'EU CR4'!A1" display="EU CR4 – Metoda standardowa – Ekspozycja na ryzyko kredytowe i skutki ograniczania ryzyka kredytowego" xr:uid="{00000000-0004-0000-0000-00001A000000}"/>
    <hyperlink ref="C37" location="'EU CR5'!A1" display="EU CR5 – Metoda standardowa" xr:uid="{00000000-0004-0000-0000-00001B000000}"/>
    <hyperlink ref="C38" location="'EU CCR1'!A1" display="EU CCR1 – Analiza ekspozycji na ryzyko kredytowe kontrahenta (CCR) według metody" xr:uid="{00000000-0004-0000-0000-00001C000000}"/>
    <hyperlink ref="C39" location="'EU CCR2'!A1" display="EU CCR2 – Transakcje podlegające wymogom w zakresie funduszy własnych z tytułu ryzyka związanego z korektą wyceny kredytowej" xr:uid="{00000000-0004-0000-0000-00001D000000}"/>
    <hyperlink ref="C40" location="'EU SEC3'!A1" display="EU CCR3 – Metoda standardowa – ekspozycje na ryzyko kredytowe kontrahenta (CCR) według regulacyjnych kategorii ekspozycji i wag ryzyka" xr:uid="{00000000-0004-0000-0000-00001E000000}"/>
    <hyperlink ref="C41" location="'EU CCR5'!A1" display="EU CCR5 – Struktura zabezpieczenia dla ekspozycji na ryzyko kredytowe kontrahenta (CCR)" xr:uid="{00000000-0004-0000-0000-00001F000000}"/>
    <hyperlink ref="C42" location="'EU CCR6'!A1" display="EU CCR6 – Ekspozycje z tytułu kredytowych instrumentów pochodnych" xr:uid="{00000000-0004-0000-0000-000020000000}"/>
    <hyperlink ref="C43" location="'EU CCR8'!A1" display="EU CCR8 – Ekspozycje wobec kontrahentów centralnych" xr:uid="{00000000-0004-0000-0000-000021000000}"/>
    <hyperlink ref="C44" location="'EU MR1'!A1" display="EU MR1 – Ryzyko rynkowe w ramach metody standardowej" xr:uid="{00000000-0004-0000-0000-000022000000}"/>
    <hyperlink ref="C45" location="'EU OR1'!A1" display="EU OR1 – Wymogi w zakresie funduszy własnych z tytułu ryzyka operacyjnego i kwoty ekspozycji ważonych ryzykiem" xr:uid="{00000000-0004-0000-0000-000023000000}"/>
    <hyperlink ref="C47" location="'EU REM1'!A1" display="EU REM1 – Wynagrodzenie przyznane za dany rok obrachunkowy " xr:uid="{00000000-0004-0000-0000-000024000000}"/>
    <hyperlink ref="C48" location="'EU REM2'!A1" display="EU REM2 – Płatności specjalne na rzecz pracowników, których działalność zawodowa ma istotny wpływ na profil ryzyka instytucji (określony personel)" xr:uid="{00000000-0004-0000-0000-000025000000}"/>
    <hyperlink ref="C49" location="'EU REM3'!A1" display="EU REM3 – Wynagrodzenie odroczone " xr:uid="{00000000-0004-0000-0000-000026000000}"/>
    <hyperlink ref="C50" location="'EU REM4'!A1" display="EU REM4 – Wynagrodzenie w wysokości co najmniej 1 mln EUR rocznie" xr:uid="{00000000-0004-0000-0000-000027000000}"/>
    <hyperlink ref="C51" location="'EU REM5'!A1" display="EU REM5 – Informacje na temat wynagrodzenia pracowników, których działalność zawodowa ma istotny wpływ na profil ryzyka instytucji (określony personel)" xr:uid="{00000000-0004-0000-0000-000028000000}"/>
    <hyperlink ref="C52" location="'EU AE1'!A1" display="EU AE1 – Aktywa obciążone i aktywa wolne od obciążeń" xr:uid="{00000000-0004-0000-0000-000029000000}"/>
    <hyperlink ref="C53" location="'EU AE2'!A1" display="EU AE2 – Otrzymane zabezpieczenia i wyemitowane własne dłużne papiery wartościowe" xr:uid="{00000000-0004-0000-0000-00002A000000}"/>
    <hyperlink ref="C54" location="'EU AE3'!A1" display="EU AE3 – Źródła obciążenia" xr:uid="{00000000-0004-0000-0000-00002B000000}"/>
    <hyperlink ref="C55" location="'EU IRRBB1'!A1" display="EU IRRBB1 - Ryzyka stopy procentowej z tytułu działalności w ramach portfela bankowego" xr:uid="{00000000-0004-0000-0000-00002C000000}"/>
    <hyperlink ref="C58" location="'EU TLAC3'!A1" display="EU TLAC3 - Kolejność zaspokajania wierzycieli – podmiot restrukturyzacji i uporządkowanej likwidacji" xr:uid="{00000000-0004-0000-0000-00002D000000}"/>
    <hyperlink ref="C46" location="ORM!A1" display="ORM - Rozkład strat rzeczywistych z tytułu ryzyka operacyjnego według rodzajów i kategorii zdarzenia" xr:uid="{00000000-0004-0000-0000-00002E000000}"/>
    <hyperlink ref="C14" location="IFRS9!A1" display="IFRS9 - Porównanie funduszy własnych, współczynnika kapitałowego oraz wskaźnika dźwigni finansowej z uwzględnieniem i bez uwzględnienia rozwiązań przejściowych dot. MSSF 9" xr:uid="{00000000-0004-0000-0000-00002F000000}"/>
    <hyperlink ref="C56" location="'EU KM2'!A1" display="EU KM2 - Najważniejsze wskaźniki – MREL i w stosownych przypadkach wymóg w zakresie funduszy własnych i zobowiązań kwalifikowalnych dotyczący globalnych instytucji o znaczeniu systemowym" xr:uid="{00000000-0004-0000-0000-000030000000}"/>
    <hyperlink ref="C57" location="'EU TLAC1'!A1" display="EU TLAC1 - Elementy składowe – MREL i w stosownych przypadkach wymóg w zakresie funduszy własnych i zobowiązań kwalifikowalnych dotyczący globalnych instytucji o znaczeniu systemowym " xr:uid="{00000000-0004-0000-0000-000031000000}"/>
    <hyperlink ref="C18" location="'EU CCA_akcje '!A1" display="EU CCA_akcje - Główne cechy regulacyjnych instrumentów funduszy własnych i instrumentów zobowiązań kwalifikowalnych" xr:uid="{00000000-0004-0000-0000-000032000000}"/>
  </hyperlinks>
  <pageMargins left="0.25" right="0.25" top="0.75" bottom="0.75" header="0.3" footer="0.3"/>
  <pageSetup paperSize="9" fitToWidth="0" orientation="landscape" r:id="rId1"/>
  <headerFooter>
    <oddHeader>&amp;CPL
Załącznik I</oddHeader>
    <oddFooter>&amp;C1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U26"/>
  <sheetViews>
    <sheetView showGridLines="0" topLeftCell="A7" zoomScale="110" zoomScaleNormal="110" zoomScalePageLayoutView="90" workbookViewId="0">
      <selection activeCell="XFD14" sqref="XFD14"/>
    </sheetView>
  </sheetViews>
  <sheetFormatPr defaultColWidth="9" defaultRowHeight="14.4"/>
  <cols>
    <col min="1" max="1" width="3.88671875" style="23" customWidth="1"/>
    <col min="2" max="2" width="9" style="60" customWidth="1"/>
    <col min="3" max="3" width="9" style="23" customWidth="1"/>
    <col min="4" max="4" width="67" style="23" customWidth="1"/>
    <col min="5" max="6" width="36.6640625" style="23" customWidth="1"/>
    <col min="7" max="7" width="60.109375" style="23" customWidth="1"/>
    <col min="8" max="8" width="9" style="23" customWidth="1"/>
    <col min="9" max="16384" width="9" style="23"/>
  </cols>
  <sheetData>
    <row r="2" spans="2:21" ht="15.6">
      <c r="D2" s="57"/>
    </row>
    <row r="3" spans="2:21" ht="18">
      <c r="C3" s="58" t="s">
        <v>27</v>
      </c>
    </row>
    <row r="4" spans="2:21">
      <c r="C4" s="25" t="s">
        <v>978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1">
      <c r="C5" s="59"/>
      <c r="D5" s="59"/>
      <c r="E5" s="59"/>
      <c r="F5" s="724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2:21" ht="15" thickBot="1"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2:21">
      <c r="C7" s="257"/>
      <c r="D7" s="257"/>
      <c r="E7" s="859" t="s">
        <v>110</v>
      </c>
      <c r="F7" s="859" t="s">
        <v>111</v>
      </c>
      <c r="G7" s="859" t="s">
        <v>112</v>
      </c>
    </row>
    <row r="8" spans="2:21" ht="22.2" thickBot="1">
      <c r="C8" s="257"/>
      <c r="D8" s="260"/>
      <c r="E8" s="860" t="s">
        <v>388</v>
      </c>
      <c r="F8" s="860" t="s">
        <v>389</v>
      </c>
      <c r="G8" s="1009" t="s">
        <v>390</v>
      </c>
    </row>
    <row r="9" spans="2:21" ht="24" customHeight="1" thickTop="1" thickBot="1">
      <c r="C9" s="398"/>
      <c r="D9" s="398"/>
      <c r="E9" s="846" t="s">
        <v>391</v>
      </c>
      <c r="F9" s="846" t="s">
        <v>391</v>
      </c>
      <c r="G9" s="1010"/>
    </row>
    <row r="10" spans="2:21" ht="20.25" customHeight="1">
      <c r="B10" s="60">
        <v>0</v>
      </c>
      <c r="C10" s="979" t="s">
        <v>392</v>
      </c>
      <c r="D10" s="1008"/>
      <c r="E10" s="1008"/>
      <c r="F10" s="1008"/>
      <c r="G10" s="1008"/>
    </row>
    <row r="11" spans="2:21" s="709" customFormat="1" ht="16.5" customHeight="1">
      <c r="B11" s="60"/>
      <c r="C11" s="861">
        <v>1</v>
      </c>
      <c r="D11" s="862" t="s">
        <v>1215</v>
      </c>
      <c r="E11" s="863">
        <v>49537</v>
      </c>
      <c r="F11" s="863">
        <v>35892.017999999996</v>
      </c>
      <c r="G11" s="1006" t="s">
        <v>1418</v>
      </c>
    </row>
    <row r="12" spans="2:21" ht="16.5" customHeight="1" thickBot="1">
      <c r="B12" s="60">
        <f>B10+1</f>
        <v>1</v>
      </c>
      <c r="C12" s="722">
        <v>2</v>
      </c>
      <c r="D12" s="723" t="s">
        <v>1417</v>
      </c>
      <c r="E12" s="740">
        <v>76282</v>
      </c>
      <c r="F12" s="948">
        <v>1418.3140000000001</v>
      </c>
      <c r="G12" s="1006"/>
    </row>
    <row r="13" spans="2:21" ht="16.2" customHeight="1">
      <c r="B13" s="60">
        <v>0</v>
      </c>
      <c r="C13" s="979" t="s">
        <v>393</v>
      </c>
      <c r="D13" s="1008"/>
      <c r="E13" s="1008"/>
      <c r="F13" s="1008"/>
      <c r="G13" s="1008"/>
    </row>
    <row r="14" spans="2:21" s="709" customFormat="1" ht="17.25" customHeight="1">
      <c r="B14" s="60"/>
      <c r="C14" s="861">
        <v>1</v>
      </c>
      <c r="D14" s="862" t="s">
        <v>1227</v>
      </c>
      <c r="E14" s="863">
        <v>632030</v>
      </c>
      <c r="F14" s="863">
        <v>632030</v>
      </c>
      <c r="G14" s="1006" t="s">
        <v>1421</v>
      </c>
    </row>
    <row r="15" spans="2:21" ht="17.25" customHeight="1" thickBot="1">
      <c r="B15" s="60">
        <f>B13+1</f>
        <v>1</v>
      </c>
      <c r="C15" s="725" t="s">
        <v>1419</v>
      </c>
      <c r="D15" s="726" t="s">
        <v>1420</v>
      </c>
      <c r="E15" s="740" t="s">
        <v>1286</v>
      </c>
      <c r="F15" s="740">
        <v>442126</v>
      </c>
      <c r="G15" s="1007"/>
    </row>
    <row r="16" spans="2:21" ht="16.2" customHeight="1">
      <c r="B16" s="60">
        <v>0</v>
      </c>
      <c r="C16" s="979" t="s">
        <v>394</v>
      </c>
      <c r="D16" s="1008"/>
      <c r="E16" s="1008"/>
      <c r="F16" s="1008"/>
      <c r="G16" s="1008"/>
    </row>
    <row r="17" spans="2:7" s="709" customFormat="1" ht="16.2" customHeight="1">
      <c r="B17" s="60"/>
      <c r="C17" s="861">
        <v>1</v>
      </c>
      <c r="D17" s="862" t="s">
        <v>1233</v>
      </c>
      <c r="E17" s="863">
        <v>455625</v>
      </c>
      <c r="F17" s="863">
        <v>455625</v>
      </c>
      <c r="G17" s="1006" t="s">
        <v>1427</v>
      </c>
    </row>
    <row r="18" spans="2:7" s="709" customFormat="1" ht="16.2" customHeight="1">
      <c r="B18" s="60"/>
      <c r="C18" s="722">
        <v>2</v>
      </c>
      <c r="D18" s="723" t="s">
        <v>1234</v>
      </c>
      <c r="E18" s="740">
        <v>-23498</v>
      </c>
      <c r="F18" s="740">
        <v>-23498</v>
      </c>
      <c r="G18" s="1006"/>
    </row>
    <row r="19" spans="2:7" s="709" customFormat="1" ht="16.2" customHeight="1">
      <c r="B19" s="60"/>
      <c r="C19" s="722">
        <v>3</v>
      </c>
      <c r="D19" s="723" t="s">
        <v>1235</v>
      </c>
      <c r="E19" s="740">
        <v>298230</v>
      </c>
      <c r="F19" s="740">
        <v>327863</v>
      </c>
      <c r="G19" s="1006"/>
    </row>
    <row r="20" spans="2:7" s="709" customFormat="1" ht="16.2" customHeight="1">
      <c r="B20" s="60"/>
      <c r="C20" s="727" t="s">
        <v>1289</v>
      </c>
      <c r="D20" s="728" t="s">
        <v>1422</v>
      </c>
      <c r="E20" s="740">
        <v>236334</v>
      </c>
      <c r="F20" s="740">
        <v>303187</v>
      </c>
      <c r="G20" s="1006"/>
    </row>
    <row r="21" spans="2:7" s="709" customFormat="1" ht="16.2" customHeight="1">
      <c r="B21" s="60"/>
      <c r="C21" s="727" t="s">
        <v>1423</v>
      </c>
      <c r="D21" s="728" t="s">
        <v>1424</v>
      </c>
      <c r="E21" s="740">
        <f>E19-E20</f>
        <v>61896</v>
      </c>
      <c r="F21" s="740">
        <v>24676</v>
      </c>
      <c r="G21" s="1006"/>
    </row>
    <row r="22" spans="2:7" s="709" customFormat="1" ht="16.2" customHeight="1">
      <c r="B22" s="60"/>
      <c r="C22" s="722">
        <v>4</v>
      </c>
      <c r="D22" s="723" t="s">
        <v>1236</v>
      </c>
      <c r="E22" s="740">
        <v>4899</v>
      </c>
      <c r="F22" s="740">
        <v>6315</v>
      </c>
      <c r="G22" s="1006"/>
    </row>
    <row r="23" spans="2:7" s="709" customFormat="1" ht="16.2" customHeight="1">
      <c r="B23" s="60"/>
      <c r="C23" s="722">
        <v>5</v>
      </c>
      <c r="D23" s="723" t="s">
        <v>1237</v>
      </c>
      <c r="E23" s="740">
        <v>-89082</v>
      </c>
      <c r="F23" s="740">
        <v>-76069</v>
      </c>
      <c r="G23" s="1006"/>
    </row>
    <row r="24" spans="2:7" s="709" customFormat="1" ht="16.2" customHeight="1">
      <c r="B24" s="60"/>
      <c r="C24" s="729">
        <v>6</v>
      </c>
      <c r="D24" s="730" t="s">
        <v>1238</v>
      </c>
      <c r="E24" s="741">
        <v>79993</v>
      </c>
      <c r="F24" s="741">
        <v>72514</v>
      </c>
      <c r="G24" s="1006"/>
    </row>
    <row r="25" spans="2:7" s="709" customFormat="1" ht="16.2" customHeight="1">
      <c r="B25" s="60"/>
      <c r="C25" s="729">
        <v>7</v>
      </c>
      <c r="D25" s="730" t="s">
        <v>1425</v>
      </c>
      <c r="E25" s="741">
        <v>163874</v>
      </c>
      <c r="F25" s="741">
        <v>115054</v>
      </c>
      <c r="G25" s="1006"/>
    </row>
    <row r="26" spans="2:7" ht="15" thickBot="1">
      <c r="B26" s="60">
        <f>B16+1</f>
        <v>1</v>
      </c>
      <c r="C26" s="731"/>
      <c r="D26" s="732" t="s">
        <v>1426</v>
      </c>
      <c r="E26" s="742">
        <f>E17+E18+E19+E22+E23+E24+E25</f>
        <v>890041</v>
      </c>
      <c r="F26" s="742">
        <f>F17+F18+F19+F22+F23+F24+F25</f>
        <v>877804</v>
      </c>
      <c r="G26" s="1007"/>
    </row>
  </sheetData>
  <sheetProtection algorithmName="SHA-512" hashValue="tjVG83PAnPq5hmQSbPgt8fEjH8830NO/KooKRkdGXR+zM3W5v6KeRhjUnKKs5kAS6HDWy8KXc2vo54l1eavubw==" saltValue="bRRgjoBPDbi7XMMbJBteZg==" spinCount="100000" sheet="1" formatCells="0" formatColumns="0" formatRows="0" insertColumns="0" insertRows="0" insertHyperlinks="0" deleteColumns="0" deleteRows="0" sort="0" autoFilter="0" pivotTables="0"/>
  <mergeCells count="7">
    <mergeCell ref="G17:G26"/>
    <mergeCell ref="C10:G10"/>
    <mergeCell ref="C13:G13"/>
    <mergeCell ref="C16:G16"/>
    <mergeCell ref="G8:G9"/>
    <mergeCell ref="G11:G12"/>
    <mergeCell ref="G14:G15"/>
  </mergeCells>
  <pageMargins left="0.7" right="0.7" top="0.75" bottom="0.75" header="0.3" footer="0.3"/>
  <pageSetup paperSize="9" scale="59" orientation="landscape" r:id="rId1"/>
  <headerFooter>
    <oddHeader>&amp;CPL
Załącznik VII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5"/>
  <sheetViews>
    <sheetView showGridLines="0" tabSelected="1" topLeftCell="A25" zoomScale="85" zoomScaleNormal="85" workbookViewId="0">
      <selection activeCell="C62" sqref="C62"/>
    </sheetView>
  </sheetViews>
  <sheetFormatPr defaultColWidth="9.33203125" defaultRowHeight="14.4"/>
  <cols>
    <col min="1" max="1" width="11.33203125" style="614" customWidth="1"/>
    <col min="2" max="2" width="9.33203125" style="614"/>
    <col min="3" max="3" width="131.33203125" style="614" customWidth="1"/>
    <col min="4" max="11" width="23" style="614" customWidth="1"/>
    <col min="12" max="16384" width="9.33203125" style="614"/>
  </cols>
  <sheetData>
    <row r="1" spans="1:11" ht="21.75" customHeight="1">
      <c r="A1" s="612"/>
      <c r="B1" s="613"/>
    </row>
    <row r="2" spans="1:11" ht="21">
      <c r="A2" s="616"/>
      <c r="B2" s="617"/>
    </row>
    <row r="3" spans="1:11" ht="18">
      <c r="B3" s="618" t="s">
        <v>1276</v>
      </c>
    </row>
    <row r="4" spans="1:11">
      <c r="B4" s="619"/>
    </row>
    <row r="5" spans="1:11">
      <c r="B5" s="615"/>
      <c r="C5" s="615"/>
      <c r="D5" s="620" t="s">
        <v>110</v>
      </c>
      <c r="E5" s="620" t="s">
        <v>111</v>
      </c>
      <c r="F5" s="620" t="s">
        <v>112</v>
      </c>
      <c r="G5" s="620" t="s">
        <v>148</v>
      </c>
      <c r="H5" s="620" t="s">
        <v>149</v>
      </c>
      <c r="I5" s="620" t="s">
        <v>210</v>
      </c>
      <c r="J5" s="620" t="s">
        <v>211</v>
      </c>
      <c r="K5" s="620" t="s">
        <v>229</v>
      </c>
    </row>
    <row r="6" spans="1:11" ht="25.5" customHeight="1" thickBot="1">
      <c r="B6" s="621"/>
      <c r="C6" s="621"/>
      <c r="D6" s="622" t="s">
        <v>1277</v>
      </c>
      <c r="E6" s="622" t="s">
        <v>1278</v>
      </c>
      <c r="F6" s="622" t="s">
        <v>1279</v>
      </c>
      <c r="G6" s="622" t="s">
        <v>1280</v>
      </c>
      <c r="H6" s="622" t="s">
        <v>1281</v>
      </c>
      <c r="I6" s="622" t="s">
        <v>1282</v>
      </c>
      <c r="J6" s="622" t="s">
        <v>1283</v>
      </c>
      <c r="K6" s="622" t="s">
        <v>1284</v>
      </c>
    </row>
    <row r="7" spans="1:11" ht="15" customHeight="1">
      <c r="B7" s="623">
        <v>1</v>
      </c>
      <c r="C7" s="624" t="s">
        <v>395</v>
      </c>
      <c r="D7" s="625" t="s">
        <v>1285</v>
      </c>
      <c r="E7" s="625" t="s">
        <v>1285</v>
      </c>
      <c r="F7" s="625" t="s">
        <v>1285</v>
      </c>
      <c r="G7" s="625" t="s">
        <v>1285</v>
      </c>
      <c r="H7" s="625" t="s">
        <v>1285</v>
      </c>
      <c r="I7" s="625" t="s">
        <v>1285</v>
      </c>
      <c r="J7" s="625" t="s">
        <v>1285</v>
      </c>
      <c r="K7" s="625" t="s">
        <v>1285</v>
      </c>
    </row>
    <row r="8" spans="1:11" ht="15" customHeight="1">
      <c r="B8" s="626">
        <v>2</v>
      </c>
      <c r="C8" s="627" t="s">
        <v>396</v>
      </c>
      <c r="D8" s="628" t="s">
        <v>1286</v>
      </c>
      <c r="E8" s="628" t="s">
        <v>1286</v>
      </c>
      <c r="F8" s="628" t="s">
        <v>1286</v>
      </c>
      <c r="G8" s="628" t="s">
        <v>1286</v>
      </c>
      <c r="H8" s="628" t="s">
        <v>1286</v>
      </c>
      <c r="I8" s="628" t="s">
        <v>1286</v>
      </c>
      <c r="J8" s="628" t="s">
        <v>1286</v>
      </c>
      <c r="K8" s="628" t="s">
        <v>1286</v>
      </c>
    </row>
    <row r="9" spans="1:11" ht="15" customHeight="1">
      <c r="B9" s="626" t="s">
        <v>397</v>
      </c>
      <c r="C9" s="627" t="s">
        <v>398</v>
      </c>
      <c r="D9" s="628" t="s">
        <v>1287</v>
      </c>
      <c r="E9" s="628" t="s">
        <v>1287</v>
      </c>
      <c r="F9" s="628" t="s">
        <v>1287</v>
      </c>
      <c r="G9" s="628" t="s">
        <v>1287</v>
      </c>
      <c r="H9" s="628" t="s">
        <v>1287</v>
      </c>
      <c r="I9" s="628" t="s">
        <v>1287</v>
      </c>
      <c r="J9" s="628" t="s">
        <v>1287</v>
      </c>
      <c r="K9" s="628" t="s">
        <v>1287</v>
      </c>
    </row>
    <row r="10" spans="1:11" ht="15" customHeight="1">
      <c r="B10" s="626">
        <v>3</v>
      </c>
      <c r="C10" s="627" t="s">
        <v>399</v>
      </c>
      <c r="D10" s="628" t="s">
        <v>1288</v>
      </c>
      <c r="E10" s="628" t="s">
        <v>1288</v>
      </c>
      <c r="F10" s="628" t="s">
        <v>1288</v>
      </c>
      <c r="G10" s="628" t="s">
        <v>1288</v>
      </c>
      <c r="H10" s="628" t="s">
        <v>1288</v>
      </c>
      <c r="I10" s="628" t="s">
        <v>1288</v>
      </c>
      <c r="J10" s="628" t="s">
        <v>1288</v>
      </c>
      <c r="K10" s="628" t="s">
        <v>1288</v>
      </c>
    </row>
    <row r="11" spans="1:11" s="733" customFormat="1" ht="15" customHeight="1">
      <c r="B11" s="734" t="s">
        <v>1289</v>
      </c>
      <c r="C11" s="735" t="s">
        <v>401</v>
      </c>
      <c r="D11" s="736" t="s">
        <v>1290</v>
      </c>
      <c r="E11" s="736" t="s">
        <v>1290</v>
      </c>
      <c r="F11" s="736" t="s">
        <v>1290</v>
      </c>
      <c r="G11" s="736" t="s">
        <v>1290</v>
      </c>
      <c r="H11" s="736" t="s">
        <v>1290</v>
      </c>
      <c r="I11" s="736" t="s">
        <v>1290</v>
      </c>
      <c r="J11" s="736" t="s">
        <v>1290</v>
      </c>
      <c r="K11" s="736" t="s">
        <v>1290</v>
      </c>
    </row>
    <row r="12" spans="1:11" ht="21" customHeight="1">
      <c r="B12" s="630"/>
      <c r="C12" s="631" t="s">
        <v>402</v>
      </c>
      <c r="D12" s="632"/>
      <c r="E12" s="632"/>
      <c r="F12" s="632"/>
      <c r="G12" s="632"/>
      <c r="H12" s="632"/>
      <c r="I12" s="632"/>
      <c r="J12" s="632"/>
      <c r="K12" s="632"/>
    </row>
    <row r="13" spans="1:11" ht="15" customHeight="1">
      <c r="B13" s="623">
        <v>4</v>
      </c>
      <c r="C13" s="633" t="s">
        <v>1291</v>
      </c>
      <c r="D13" s="634" t="s">
        <v>1292</v>
      </c>
      <c r="E13" s="634" t="s">
        <v>1292</v>
      </c>
      <c r="F13" s="634" t="s">
        <v>1292</v>
      </c>
      <c r="G13" s="634" t="s">
        <v>1292</v>
      </c>
      <c r="H13" s="634" t="s">
        <v>1292</v>
      </c>
      <c r="I13" s="634" t="s">
        <v>1292</v>
      </c>
      <c r="J13" s="634" t="s">
        <v>1292</v>
      </c>
      <c r="K13" s="634" t="s">
        <v>1292</v>
      </c>
    </row>
    <row r="14" spans="1:11" ht="15" customHeight="1">
      <c r="B14" s="626">
        <v>5</v>
      </c>
      <c r="C14" s="635" t="s">
        <v>1293</v>
      </c>
      <c r="D14" s="636" t="s">
        <v>1292</v>
      </c>
      <c r="E14" s="636" t="s">
        <v>1292</v>
      </c>
      <c r="F14" s="636" t="s">
        <v>1292</v>
      </c>
      <c r="G14" s="636" t="s">
        <v>1292</v>
      </c>
      <c r="H14" s="636" t="s">
        <v>1292</v>
      </c>
      <c r="I14" s="636" t="s">
        <v>1292</v>
      </c>
      <c r="J14" s="636" t="s">
        <v>1292</v>
      </c>
      <c r="K14" s="636" t="s">
        <v>1292</v>
      </c>
    </row>
    <row r="15" spans="1:11" s="629" customFormat="1" ht="35.25" customHeight="1">
      <c r="B15" s="637">
        <v>6</v>
      </c>
      <c r="C15" s="638" t="s">
        <v>1294</v>
      </c>
      <c r="D15" s="639" t="s">
        <v>1295</v>
      </c>
      <c r="E15" s="639" t="s">
        <v>1295</v>
      </c>
      <c r="F15" s="639" t="s">
        <v>1295</v>
      </c>
      <c r="G15" s="639" t="s">
        <v>1295</v>
      </c>
      <c r="H15" s="639" t="s">
        <v>1295</v>
      </c>
      <c r="I15" s="639" t="s">
        <v>1295</v>
      </c>
      <c r="J15" s="639" t="s">
        <v>1295</v>
      </c>
      <c r="K15" s="639" t="s">
        <v>1295</v>
      </c>
    </row>
    <row r="16" spans="1:11" ht="24.75" customHeight="1">
      <c r="B16" s="626">
        <v>7</v>
      </c>
      <c r="C16" s="635" t="s">
        <v>1296</v>
      </c>
      <c r="D16" s="640" t="s">
        <v>1297</v>
      </c>
      <c r="E16" s="640" t="s">
        <v>1297</v>
      </c>
      <c r="F16" s="640" t="s">
        <v>1297</v>
      </c>
      <c r="G16" s="640" t="s">
        <v>1297</v>
      </c>
      <c r="H16" s="640" t="s">
        <v>1297</v>
      </c>
      <c r="I16" s="640" t="s">
        <v>1297</v>
      </c>
      <c r="J16" s="640" t="s">
        <v>1297</v>
      </c>
      <c r="K16" s="640" t="s">
        <v>1297</v>
      </c>
    </row>
    <row r="17" spans="2:11" s="629" customFormat="1" ht="17.25" customHeight="1">
      <c r="B17" s="637">
        <v>8</v>
      </c>
      <c r="C17" s="655" t="s">
        <v>1298</v>
      </c>
      <c r="D17" s="656">
        <v>14.36</v>
      </c>
      <c r="E17" s="656">
        <v>37.43</v>
      </c>
      <c r="F17" s="656">
        <v>33</v>
      </c>
      <c r="G17" s="656">
        <v>46.57</v>
      </c>
      <c r="H17" s="656">
        <f>36000/1000</f>
        <v>36</v>
      </c>
      <c r="I17" s="656">
        <f>47600/1000</f>
        <v>47.6</v>
      </c>
      <c r="J17" s="656">
        <v>87.16</v>
      </c>
      <c r="K17" s="656">
        <v>140</v>
      </c>
    </row>
    <row r="18" spans="2:11" ht="15" customHeight="1">
      <c r="B18" s="626">
        <v>9</v>
      </c>
      <c r="C18" s="641" t="s">
        <v>1299</v>
      </c>
      <c r="D18" s="642">
        <f>41875/1000</f>
        <v>41.875</v>
      </c>
      <c r="E18" s="642">
        <f>83900/1000</f>
        <v>83.9</v>
      </c>
      <c r="F18" s="642">
        <f>40000/1000</f>
        <v>40</v>
      </c>
      <c r="G18" s="642">
        <f>55600/1000</f>
        <v>55.6</v>
      </c>
      <c r="H18" s="642">
        <f>36000/1000</f>
        <v>36</v>
      </c>
      <c r="I18" s="642">
        <f>47600/1000</f>
        <v>47.6</v>
      </c>
      <c r="J18" s="642">
        <v>97.2</v>
      </c>
      <c r="K18" s="642">
        <v>140</v>
      </c>
    </row>
    <row r="19" spans="2:11" ht="15" customHeight="1">
      <c r="B19" s="626" t="s">
        <v>173</v>
      </c>
      <c r="C19" s="635" t="s">
        <v>408</v>
      </c>
      <c r="D19" s="643">
        <v>100</v>
      </c>
      <c r="E19" s="643">
        <v>100</v>
      </c>
      <c r="F19" s="643">
        <v>400000</v>
      </c>
      <c r="G19" s="643">
        <v>400000</v>
      </c>
      <c r="H19" s="643">
        <v>400000</v>
      </c>
      <c r="I19" s="643">
        <v>400000</v>
      </c>
      <c r="J19" s="643">
        <v>400000</v>
      </c>
      <c r="K19" s="643">
        <v>400000</v>
      </c>
    </row>
    <row r="20" spans="2:11" ht="55.2">
      <c r="B20" s="626" t="s">
        <v>409</v>
      </c>
      <c r="C20" s="635" t="s">
        <v>410</v>
      </c>
      <c r="D20" s="644" t="s">
        <v>1300</v>
      </c>
      <c r="E20" s="644" t="s">
        <v>1300</v>
      </c>
      <c r="F20" s="644" t="s">
        <v>1300</v>
      </c>
      <c r="G20" s="644" t="s">
        <v>1300</v>
      </c>
      <c r="H20" s="644" t="s">
        <v>1300</v>
      </c>
      <c r="I20" s="644" t="s">
        <v>1300</v>
      </c>
      <c r="J20" s="644" t="s">
        <v>1300</v>
      </c>
      <c r="K20" s="644" t="s">
        <v>1300</v>
      </c>
    </row>
    <row r="21" spans="2:11" ht="27.6">
      <c r="B21" s="626">
        <v>10</v>
      </c>
      <c r="C21" s="635" t="s">
        <v>411</v>
      </c>
      <c r="D21" s="636" t="s">
        <v>1301</v>
      </c>
      <c r="E21" s="636" t="s">
        <v>1301</v>
      </c>
      <c r="F21" s="636" t="s">
        <v>1301</v>
      </c>
      <c r="G21" s="636" t="s">
        <v>1301</v>
      </c>
      <c r="H21" s="636" t="s">
        <v>1301</v>
      </c>
      <c r="I21" s="636" t="s">
        <v>1301</v>
      </c>
      <c r="J21" s="636" t="s">
        <v>1301</v>
      </c>
      <c r="K21" s="636" t="s">
        <v>1301</v>
      </c>
    </row>
    <row r="22" spans="2:11" ht="15" customHeight="1">
      <c r="B22" s="626">
        <v>11</v>
      </c>
      <c r="C22" s="635" t="s">
        <v>412</v>
      </c>
      <c r="D22" s="645">
        <v>42268</v>
      </c>
      <c r="E22" s="645">
        <v>42459</v>
      </c>
      <c r="F22" s="645">
        <v>43157</v>
      </c>
      <c r="G22" s="645">
        <v>43178</v>
      </c>
      <c r="H22" s="645">
        <v>43752</v>
      </c>
      <c r="I22" s="645">
        <v>43767</v>
      </c>
      <c r="J22" s="645">
        <v>45120</v>
      </c>
      <c r="K22" s="645">
        <v>45265</v>
      </c>
    </row>
    <row r="23" spans="2:11" ht="15" customHeight="1">
      <c r="B23" s="626">
        <v>12</v>
      </c>
      <c r="C23" s="635" t="s">
        <v>413</v>
      </c>
      <c r="D23" s="636" t="s">
        <v>1302</v>
      </c>
      <c r="E23" s="636" t="s">
        <v>1302</v>
      </c>
      <c r="F23" s="636" t="s">
        <v>1302</v>
      </c>
      <c r="G23" s="636" t="s">
        <v>1302</v>
      </c>
      <c r="H23" s="636" t="s">
        <v>1302</v>
      </c>
      <c r="I23" s="636" t="s">
        <v>1302</v>
      </c>
      <c r="J23" s="636" t="s">
        <v>1302</v>
      </c>
      <c r="K23" s="636" t="s">
        <v>1302</v>
      </c>
    </row>
    <row r="24" spans="2:11" ht="15" customHeight="1">
      <c r="B24" s="626">
        <v>13</v>
      </c>
      <c r="C24" s="635" t="s">
        <v>1303</v>
      </c>
      <c r="D24" s="645">
        <v>45921</v>
      </c>
      <c r="E24" s="645">
        <v>46111</v>
      </c>
      <c r="F24" s="645">
        <v>46809</v>
      </c>
      <c r="G24" s="645">
        <v>46831</v>
      </c>
      <c r="H24" s="645">
        <v>47405</v>
      </c>
      <c r="I24" s="645">
        <v>47420</v>
      </c>
      <c r="J24" s="645">
        <v>46947</v>
      </c>
      <c r="K24" s="645">
        <v>47796</v>
      </c>
    </row>
    <row r="25" spans="2:11" ht="15" customHeight="1">
      <c r="B25" s="626">
        <v>14</v>
      </c>
      <c r="C25" s="635" t="s">
        <v>415</v>
      </c>
      <c r="D25" s="636" t="s">
        <v>1304</v>
      </c>
      <c r="E25" s="636" t="s">
        <v>1304</v>
      </c>
      <c r="F25" s="636" t="s">
        <v>1304</v>
      </c>
      <c r="G25" s="636" t="s">
        <v>1304</v>
      </c>
      <c r="H25" s="636" t="s">
        <v>1304</v>
      </c>
      <c r="I25" s="636" t="s">
        <v>1305</v>
      </c>
      <c r="J25" s="636" t="s">
        <v>1305</v>
      </c>
      <c r="K25" s="636" t="s">
        <v>1305</v>
      </c>
    </row>
    <row r="26" spans="2:11" ht="29.7" customHeight="1">
      <c r="B26" s="626">
        <v>15</v>
      </c>
      <c r="C26" s="646" t="s">
        <v>1306</v>
      </c>
      <c r="D26" s="645" t="s">
        <v>1307</v>
      </c>
      <c r="E26" s="645" t="s">
        <v>1308</v>
      </c>
      <c r="F26" s="645" t="s">
        <v>1309</v>
      </c>
      <c r="G26" s="645" t="s">
        <v>1310</v>
      </c>
      <c r="H26" s="645" t="s">
        <v>1311</v>
      </c>
      <c r="I26" s="645" t="s">
        <v>1312</v>
      </c>
      <c r="J26" s="645" t="s">
        <v>1313</v>
      </c>
      <c r="K26" s="645" t="s">
        <v>1314</v>
      </c>
    </row>
    <row r="27" spans="2:11" ht="15" customHeight="1">
      <c r="B27" s="647">
        <v>16</v>
      </c>
      <c r="C27" s="648" t="s">
        <v>1315</v>
      </c>
      <c r="D27" s="649" t="s">
        <v>1290</v>
      </c>
      <c r="E27" s="649" t="s">
        <v>1290</v>
      </c>
      <c r="F27" s="649" t="s">
        <v>1290</v>
      </c>
      <c r="G27" s="649" t="s">
        <v>1290</v>
      </c>
      <c r="H27" s="649" t="s">
        <v>1290</v>
      </c>
      <c r="I27" s="649" t="s">
        <v>1290</v>
      </c>
      <c r="J27" s="649" t="s">
        <v>1290</v>
      </c>
      <c r="K27" s="649" t="s">
        <v>1290</v>
      </c>
    </row>
    <row r="28" spans="2:11" ht="20.25" customHeight="1">
      <c r="B28" s="630"/>
      <c r="C28" s="631" t="s">
        <v>418</v>
      </c>
      <c r="D28" s="631"/>
      <c r="E28" s="631"/>
      <c r="F28" s="631"/>
      <c r="G28" s="631"/>
      <c r="H28" s="631"/>
      <c r="I28" s="631"/>
      <c r="J28" s="631"/>
      <c r="K28" s="631"/>
    </row>
    <row r="29" spans="2:11" ht="15" customHeight="1">
      <c r="B29" s="623">
        <v>17</v>
      </c>
      <c r="C29" s="633" t="s">
        <v>1316</v>
      </c>
      <c r="D29" s="625" t="s">
        <v>1317</v>
      </c>
      <c r="E29" s="625" t="s">
        <v>1317</v>
      </c>
      <c r="F29" s="625" t="s">
        <v>1317</v>
      </c>
      <c r="G29" s="625" t="s">
        <v>1317</v>
      </c>
      <c r="H29" s="625" t="s">
        <v>1317</v>
      </c>
      <c r="I29" s="625" t="s">
        <v>1317</v>
      </c>
      <c r="J29" s="625" t="s">
        <v>1317</v>
      </c>
      <c r="K29" s="625" t="s">
        <v>1317</v>
      </c>
    </row>
    <row r="30" spans="2:11" ht="15" customHeight="1">
      <c r="B30" s="626">
        <v>18</v>
      </c>
      <c r="C30" s="635" t="s">
        <v>1318</v>
      </c>
      <c r="D30" s="650" t="s">
        <v>1319</v>
      </c>
      <c r="E30" s="650" t="s">
        <v>1320</v>
      </c>
      <c r="F30" s="650" t="s">
        <v>1321</v>
      </c>
      <c r="G30" s="650" t="s">
        <v>1321</v>
      </c>
      <c r="H30" s="650" t="s">
        <v>1322</v>
      </c>
      <c r="I30" s="650" t="s">
        <v>1322</v>
      </c>
      <c r="J30" s="650" t="s">
        <v>1323</v>
      </c>
      <c r="K30" s="650" t="s">
        <v>1324</v>
      </c>
    </row>
    <row r="31" spans="2:11" ht="15" customHeight="1">
      <c r="B31" s="626">
        <v>19</v>
      </c>
      <c r="C31" s="635" t="s">
        <v>1325</v>
      </c>
      <c r="D31" s="628" t="s">
        <v>1290</v>
      </c>
      <c r="E31" s="628" t="s">
        <v>1290</v>
      </c>
      <c r="F31" s="628" t="s">
        <v>1290</v>
      </c>
      <c r="G31" s="628" t="s">
        <v>1290</v>
      </c>
      <c r="H31" s="628" t="s">
        <v>1290</v>
      </c>
      <c r="I31" s="628" t="s">
        <v>1290</v>
      </c>
      <c r="J31" s="628" t="s">
        <v>1290</v>
      </c>
      <c r="K31" s="628" t="s">
        <v>1290</v>
      </c>
    </row>
    <row r="32" spans="2:11" ht="15" customHeight="1">
      <c r="B32" s="626" t="s">
        <v>293</v>
      </c>
      <c r="C32" s="635" t="s">
        <v>1326</v>
      </c>
      <c r="D32" s="636" t="s">
        <v>1327</v>
      </c>
      <c r="E32" s="636" t="s">
        <v>1327</v>
      </c>
      <c r="F32" s="636" t="s">
        <v>1327</v>
      </c>
      <c r="G32" s="636" t="s">
        <v>1327</v>
      </c>
      <c r="H32" s="636" t="s">
        <v>1327</v>
      </c>
      <c r="I32" s="636" t="s">
        <v>1327</v>
      </c>
      <c r="J32" s="636" t="s">
        <v>1327</v>
      </c>
      <c r="K32" s="636" t="s">
        <v>1327</v>
      </c>
    </row>
    <row r="33" spans="2:11" ht="15" customHeight="1">
      <c r="B33" s="626" t="s">
        <v>295</v>
      </c>
      <c r="C33" s="635" t="s">
        <v>1328</v>
      </c>
      <c r="D33" s="636" t="s">
        <v>1327</v>
      </c>
      <c r="E33" s="636" t="s">
        <v>1327</v>
      </c>
      <c r="F33" s="636" t="s">
        <v>1327</v>
      </c>
      <c r="G33" s="636" t="s">
        <v>1327</v>
      </c>
      <c r="H33" s="636" t="s">
        <v>1327</v>
      </c>
      <c r="I33" s="636" t="s">
        <v>1327</v>
      </c>
      <c r="J33" s="636" t="s">
        <v>1327</v>
      </c>
      <c r="K33" s="636" t="s">
        <v>1327</v>
      </c>
    </row>
    <row r="34" spans="2:11" ht="15" customHeight="1">
      <c r="B34" s="626">
        <v>21</v>
      </c>
      <c r="C34" s="635" t="s">
        <v>1329</v>
      </c>
      <c r="D34" s="628" t="s">
        <v>1330</v>
      </c>
      <c r="E34" s="628" t="s">
        <v>1330</v>
      </c>
      <c r="F34" s="628" t="s">
        <v>1330</v>
      </c>
      <c r="G34" s="628" t="s">
        <v>1330</v>
      </c>
      <c r="H34" s="628" t="s">
        <v>1330</v>
      </c>
      <c r="I34" s="628" t="s">
        <v>1330</v>
      </c>
      <c r="J34" s="628" t="s">
        <v>1330</v>
      </c>
      <c r="K34" s="628" t="s">
        <v>1330</v>
      </c>
    </row>
    <row r="35" spans="2:11" ht="15" customHeight="1">
      <c r="B35" s="626">
        <v>22</v>
      </c>
      <c r="C35" s="635" t="s">
        <v>1331</v>
      </c>
      <c r="D35" s="628" t="s">
        <v>1332</v>
      </c>
      <c r="E35" s="628" t="s">
        <v>1332</v>
      </c>
      <c r="F35" s="628" t="s">
        <v>1332</v>
      </c>
      <c r="G35" s="628" t="s">
        <v>1332</v>
      </c>
      <c r="H35" s="628" t="s">
        <v>1332</v>
      </c>
      <c r="I35" s="628" t="s">
        <v>1332</v>
      </c>
      <c r="J35" s="628" t="s">
        <v>1332</v>
      </c>
      <c r="K35" s="628" t="s">
        <v>1332</v>
      </c>
    </row>
    <row r="36" spans="2:11" ht="15" customHeight="1">
      <c r="B36" s="626">
        <v>23</v>
      </c>
      <c r="C36" s="635" t="s">
        <v>426</v>
      </c>
      <c r="D36" s="628" t="s">
        <v>1333</v>
      </c>
      <c r="E36" s="628" t="s">
        <v>1333</v>
      </c>
      <c r="F36" s="628" t="s">
        <v>1333</v>
      </c>
      <c r="G36" s="628" t="s">
        <v>1333</v>
      </c>
      <c r="H36" s="628" t="s">
        <v>1333</v>
      </c>
      <c r="I36" s="628" t="s">
        <v>1333</v>
      </c>
      <c r="J36" s="628" t="s">
        <v>1333</v>
      </c>
      <c r="K36" s="628" t="s">
        <v>1333</v>
      </c>
    </row>
    <row r="37" spans="2:11" ht="15" customHeight="1">
      <c r="B37" s="626">
        <v>24</v>
      </c>
      <c r="C37" s="635" t="s">
        <v>1334</v>
      </c>
      <c r="D37" s="628" t="s">
        <v>1290</v>
      </c>
      <c r="E37" s="628" t="s">
        <v>1290</v>
      </c>
      <c r="F37" s="628" t="s">
        <v>1290</v>
      </c>
      <c r="G37" s="628" t="s">
        <v>1290</v>
      </c>
      <c r="H37" s="628" t="s">
        <v>1290</v>
      </c>
      <c r="I37" s="628" t="s">
        <v>1290</v>
      </c>
      <c r="J37" s="628" t="s">
        <v>1290</v>
      </c>
      <c r="K37" s="628" t="s">
        <v>1290</v>
      </c>
    </row>
    <row r="38" spans="2:11" ht="15" customHeight="1">
      <c r="B38" s="626">
        <v>25</v>
      </c>
      <c r="C38" s="635" t="s">
        <v>1335</v>
      </c>
      <c r="D38" s="628" t="s">
        <v>1290</v>
      </c>
      <c r="E38" s="628" t="s">
        <v>1290</v>
      </c>
      <c r="F38" s="628" t="s">
        <v>1290</v>
      </c>
      <c r="G38" s="628" t="s">
        <v>1290</v>
      </c>
      <c r="H38" s="628" t="s">
        <v>1290</v>
      </c>
      <c r="I38" s="628" t="s">
        <v>1290</v>
      </c>
      <c r="J38" s="628" t="s">
        <v>1290</v>
      </c>
      <c r="K38" s="628" t="s">
        <v>1290</v>
      </c>
    </row>
    <row r="39" spans="2:11" ht="15" customHeight="1">
      <c r="B39" s="626">
        <v>26</v>
      </c>
      <c r="C39" s="635" t="s">
        <v>1336</v>
      </c>
      <c r="D39" s="628" t="s">
        <v>1290</v>
      </c>
      <c r="E39" s="628" t="s">
        <v>1290</v>
      </c>
      <c r="F39" s="628" t="s">
        <v>1290</v>
      </c>
      <c r="G39" s="628" t="s">
        <v>1290</v>
      </c>
      <c r="H39" s="628" t="s">
        <v>1290</v>
      </c>
      <c r="I39" s="628" t="s">
        <v>1290</v>
      </c>
      <c r="J39" s="628" t="s">
        <v>1290</v>
      </c>
      <c r="K39" s="628" t="s">
        <v>1290</v>
      </c>
    </row>
    <row r="40" spans="2:11" ht="15" customHeight="1">
      <c r="B40" s="626">
        <v>27</v>
      </c>
      <c r="C40" s="635" t="s">
        <v>1337</v>
      </c>
      <c r="D40" s="628" t="s">
        <v>1290</v>
      </c>
      <c r="E40" s="628" t="s">
        <v>1290</v>
      </c>
      <c r="F40" s="628" t="s">
        <v>1290</v>
      </c>
      <c r="G40" s="628" t="s">
        <v>1290</v>
      </c>
      <c r="H40" s="628" t="s">
        <v>1290</v>
      </c>
      <c r="I40" s="628" t="s">
        <v>1290</v>
      </c>
      <c r="J40" s="628" t="s">
        <v>1290</v>
      </c>
      <c r="K40" s="628" t="s">
        <v>1290</v>
      </c>
    </row>
    <row r="41" spans="2:11" ht="15" customHeight="1">
      <c r="B41" s="626">
        <v>28</v>
      </c>
      <c r="C41" s="635" t="s">
        <v>1338</v>
      </c>
      <c r="D41" s="628" t="s">
        <v>1290</v>
      </c>
      <c r="E41" s="628" t="s">
        <v>1290</v>
      </c>
      <c r="F41" s="628" t="s">
        <v>1290</v>
      </c>
      <c r="G41" s="628" t="s">
        <v>1290</v>
      </c>
      <c r="H41" s="628" t="s">
        <v>1290</v>
      </c>
      <c r="I41" s="628" t="s">
        <v>1290</v>
      </c>
      <c r="J41" s="628" t="s">
        <v>1290</v>
      </c>
      <c r="K41" s="628" t="s">
        <v>1290</v>
      </c>
    </row>
    <row r="42" spans="2:11" ht="15" customHeight="1">
      <c r="B42" s="626">
        <v>29</v>
      </c>
      <c r="C42" s="635" t="s">
        <v>1339</v>
      </c>
      <c r="D42" s="628" t="s">
        <v>1290</v>
      </c>
      <c r="E42" s="628" t="s">
        <v>1290</v>
      </c>
      <c r="F42" s="628" t="s">
        <v>1290</v>
      </c>
      <c r="G42" s="628" t="s">
        <v>1290</v>
      </c>
      <c r="H42" s="628" t="s">
        <v>1290</v>
      </c>
      <c r="I42" s="628" t="s">
        <v>1290</v>
      </c>
      <c r="J42" s="628" t="s">
        <v>1290</v>
      </c>
      <c r="K42" s="628" t="s">
        <v>1290</v>
      </c>
    </row>
    <row r="43" spans="2:11" ht="15" customHeight="1">
      <c r="B43" s="626">
        <v>30</v>
      </c>
      <c r="C43" s="635" t="s">
        <v>433</v>
      </c>
      <c r="D43" s="628" t="s">
        <v>1330</v>
      </c>
      <c r="E43" s="628" t="s">
        <v>1330</v>
      </c>
      <c r="F43" s="628" t="s">
        <v>1330</v>
      </c>
      <c r="G43" s="628" t="s">
        <v>1330</v>
      </c>
      <c r="H43" s="628" t="s">
        <v>1330</v>
      </c>
      <c r="I43" s="628" t="s">
        <v>1330</v>
      </c>
      <c r="J43" s="628" t="s">
        <v>1330</v>
      </c>
      <c r="K43" s="628" t="s">
        <v>1330</v>
      </c>
    </row>
    <row r="44" spans="2:11" ht="15" customHeight="1">
      <c r="B44" s="626">
        <v>31</v>
      </c>
      <c r="C44" s="635" t="s">
        <v>1340</v>
      </c>
      <c r="D44" s="628" t="s">
        <v>1290</v>
      </c>
      <c r="E44" s="628" t="s">
        <v>1290</v>
      </c>
      <c r="F44" s="628" t="s">
        <v>1290</v>
      </c>
      <c r="G44" s="628" t="s">
        <v>1290</v>
      </c>
      <c r="H44" s="628" t="s">
        <v>1290</v>
      </c>
      <c r="I44" s="628" t="s">
        <v>1290</v>
      </c>
      <c r="J44" s="628" t="s">
        <v>1290</v>
      </c>
      <c r="K44" s="628" t="s">
        <v>1290</v>
      </c>
    </row>
    <row r="45" spans="2:11" ht="15" customHeight="1">
      <c r="B45" s="626">
        <v>32</v>
      </c>
      <c r="C45" s="635" t="s">
        <v>1341</v>
      </c>
      <c r="D45" s="628" t="s">
        <v>1290</v>
      </c>
      <c r="E45" s="628" t="s">
        <v>1290</v>
      </c>
      <c r="F45" s="628" t="s">
        <v>1290</v>
      </c>
      <c r="G45" s="628" t="s">
        <v>1290</v>
      </c>
      <c r="H45" s="628" t="s">
        <v>1290</v>
      </c>
      <c r="I45" s="628" t="s">
        <v>1290</v>
      </c>
      <c r="J45" s="628" t="s">
        <v>1290</v>
      </c>
      <c r="K45" s="628" t="s">
        <v>1290</v>
      </c>
    </row>
    <row r="46" spans="2:11" ht="15" customHeight="1">
      <c r="B46" s="626">
        <v>33</v>
      </c>
      <c r="C46" s="635" t="s">
        <v>1342</v>
      </c>
      <c r="D46" s="628" t="s">
        <v>1290</v>
      </c>
      <c r="E46" s="628" t="s">
        <v>1290</v>
      </c>
      <c r="F46" s="628" t="s">
        <v>1290</v>
      </c>
      <c r="G46" s="628" t="s">
        <v>1290</v>
      </c>
      <c r="H46" s="628" t="s">
        <v>1290</v>
      </c>
      <c r="I46" s="628" t="s">
        <v>1290</v>
      </c>
      <c r="J46" s="628" t="s">
        <v>1290</v>
      </c>
      <c r="K46" s="628" t="s">
        <v>1290</v>
      </c>
    </row>
    <row r="47" spans="2:11" ht="15" customHeight="1">
      <c r="B47" s="626">
        <v>34</v>
      </c>
      <c r="C47" s="635" t="s">
        <v>1343</v>
      </c>
      <c r="D47" s="628" t="s">
        <v>1290</v>
      </c>
      <c r="E47" s="628" t="s">
        <v>1290</v>
      </c>
      <c r="F47" s="628" t="s">
        <v>1290</v>
      </c>
      <c r="G47" s="628" t="s">
        <v>1290</v>
      </c>
      <c r="H47" s="628" t="s">
        <v>1290</v>
      </c>
      <c r="I47" s="628" t="s">
        <v>1290</v>
      </c>
      <c r="J47" s="628" t="s">
        <v>1290</v>
      </c>
      <c r="K47" s="628" t="s">
        <v>1290</v>
      </c>
    </row>
    <row r="48" spans="2:11" s="629" customFormat="1">
      <c r="B48" s="637" t="s">
        <v>1344</v>
      </c>
      <c r="C48" s="638" t="s">
        <v>439</v>
      </c>
      <c r="D48" s="651" t="s">
        <v>1290</v>
      </c>
      <c r="E48" s="651" t="s">
        <v>1290</v>
      </c>
      <c r="F48" s="651" t="s">
        <v>1290</v>
      </c>
      <c r="G48" s="651" t="s">
        <v>1290</v>
      </c>
      <c r="H48" s="651" t="s">
        <v>1290</v>
      </c>
      <c r="I48" s="651" t="s">
        <v>1290</v>
      </c>
      <c r="J48" s="651" t="s">
        <v>1290</v>
      </c>
      <c r="K48" s="651" t="s">
        <v>1290</v>
      </c>
    </row>
    <row r="49" spans="2:11" s="629" customFormat="1" ht="15" customHeight="1">
      <c r="B49" s="637" t="s">
        <v>440</v>
      </c>
      <c r="C49" s="638" t="s">
        <v>441</v>
      </c>
      <c r="D49" s="651" t="s">
        <v>1345</v>
      </c>
      <c r="E49" s="651" t="s">
        <v>1345</v>
      </c>
      <c r="F49" s="651" t="s">
        <v>1346</v>
      </c>
      <c r="G49" s="651" t="s">
        <v>1346</v>
      </c>
      <c r="H49" s="651" t="s">
        <v>1346</v>
      </c>
      <c r="I49" s="651" t="s">
        <v>1346</v>
      </c>
      <c r="J49" s="651" t="s">
        <v>1346</v>
      </c>
      <c r="K49" s="651" t="s">
        <v>1346</v>
      </c>
    </row>
    <row r="50" spans="2:11" s="629" customFormat="1" ht="30.75" customHeight="1">
      <c r="B50" s="637">
        <v>35</v>
      </c>
      <c r="C50" s="638" t="s">
        <v>1347</v>
      </c>
      <c r="D50" s="737" t="s">
        <v>1428</v>
      </c>
      <c r="E50" s="737" t="s">
        <v>1428</v>
      </c>
      <c r="F50" s="737" t="s">
        <v>1428</v>
      </c>
      <c r="G50" s="737" t="s">
        <v>1428</v>
      </c>
      <c r="H50" s="737" t="s">
        <v>1428</v>
      </c>
      <c r="I50" s="737" t="s">
        <v>1428</v>
      </c>
      <c r="J50" s="737" t="s">
        <v>1428</v>
      </c>
      <c r="K50" s="737" t="s">
        <v>1428</v>
      </c>
    </row>
    <row r="51" spans="2:11" ht="15" customHeight="1">
      <c r="B51" s="626">
        <v>36</v>
      </c>
      <c r="C51" s="635" t="s">
        <v>443</v>
      </c>
      <c r="D51" s="628" t="s">
        <v>1330</v>
      </c>
      <c r="E51" s="628" t="s">
        <v>1330</v>
      </c>
      <c r="F51" s="628" t="s">
        <v>1330</v>
      </c>
      <c r="G51" s="628" t="s">
        <v>1330</v>
      </c>
      <c r="H51" s="628" t="s">
        <v>1330</v>
      </c>
      <c r="I51" s="628" t="s">
        <v>1330</v>
      </c>
      <c r="J51" s="628" t="s">
        <v>1330</v>
      </c>
      <c r="K51" s="628" t="s">
        <v>1330</v>
      </c>
    </row>
    <row r="52" spans="2:11" ht="15" customHeight="1">
      <c r="B52" s="626">
        <v>37</v>
      </c>
      <c r="C52" s="635" t="s">
        <v>444</v>
      </c>
      <c r="D52" s="628" t="s">
        <v>1290</v>
      </c>
      <c r="E52" s="628" t="s">
        <v>1290</v>
      </c>
      <c r="F52" s="628" t="s">
        <v>1290</v>
      </c>
      <c r="G52" s="628" t="s">
        <v>1290</v>
      </c>
      <c r="H52" s="628" t="s">
        <v>1290</v>
      </c>
      <c r="I52" s="628" t="s">
        <v>1290</v>
      </c>
      <c r="J52" s="628" t="s">
        <v>1290</v>
      </c>
      <c r="K52" s="628" t="s">
        <v>1290</v>
      </c>
    </row>
    <row r="53" spans="2:11" ht="39.75" customHeight="1" thickBot="1">
      <c r="B53" s="652" t="s">
        <v>445</v>
      </c>
      <c r="C53" s="653" t="s">
        <v>446</v>
      </c>
      <c r="D53" s="738" t="s">
        <v>1290</v>
      </c>
      <c r="E53" s="738" t="s">
        <v>1290</v>
      </c>
      <c r="F53" s="738" t="s">
        <v>1290</v>
      </c>
      <c r="G53" s="738" t="s">
        <v>1290</v>
      </c>
      <c r="H53" s="738" t="s">
        <v>1290</v>
      </c>
      <c r="I53" s="738" t="s">
        <v>1290</v>
      </c>
      <c r="J53" s="738" t="s">
        <v>1290</v>
      </c>
      <c r="K53" s="738" t="s">
        <v>1290</v>
      </c>
    </row>
    <row r="55" spans="2:11" ht="23.4">
      <c r="D55" s="654"/>
      <c r="E55" s="654"/>
      <c r="F55" s="654"/>
      <c r="G55" s="654"/>
      <c r="H55" s="654"/>
      <c r="I55" s="654"/>
      <c r="J55" s="654"/>
      <c r="K55" s="654"/>
    </row>
  </sheetData>
  <sheetProtection algorithmName="SHA-512" hashValue="z+hgYcrWao1wawPoO++rzgr6Zv+d+k4wGqerTsaNl/Gd/ZCOyPwmCwYN7sexLfhqbBLDvjzTU2NLrqX0+g8K0w==" saltValue="eE8LLXUbH3VhDQOES/62uQ==" spinCount="100000" sheet="1" formatCells="0" formatColumns="0" formatRows="0" insertColumns="0" insertRows="0" insertHyperlinks="0" deleteColumns="0" deleteRows="0" sort="0" autoFilter="0" pivotTables="0"/>
  <pageMargins left="0" right="0" top="0" bottom="0" header="0" footer="0"/>
  <pageSetup paperSize="9"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AD54"/>
  <sheetViews>
    <sheetView showGridLines="0" zoomScaleNormal="100" zoomScalePageLayoutView="90" workbookViewId="0">
      <selection activeCell="XFD14" sqref="XFD14"/>
    </sheetView>
  </sheetViews>
  <sheetFormatPr defaultColWidth="9" defaultRowHeight="14.4"/>
  <cols>
    <col min="1" max="1" width="9" style="658"/>
    <col min="2" max="2" width="9" style="660"/>
    <col min="3" max="3" width="96.5546875" style="658" customWidth="1"/>
    <col min="4" max="30" width="18.5546875" style="659" customWidth="1"/>
    <col min="31" max="16384" width="9" style="658"/>
  </cols>
  <sheetData>
    <row r="2" spans="2:30" ht="18" customHeight="1">
      <c r="B2" s="657" t="s">
        <v>29</v>
      </c>
    </row>
    <row r="4" spans="2:30" ht="24" customHeight="1">
      <c r="D4" s="661" t="s">
        <v>1348</v>
      </c>
      <c r="E4" s="661" t="s">
        <v>1349</v>
      </c>
      <c r="F4" s="661" t="s">
        <v>1350</v>
      </c>
      <c r="G4" s="661" t="s">
        <v>1351</v>
      </c>
      <c r="H4" s="661" t="s">
        <v>1352</v>
      </c>
      <c r="I4" s="661" t="s">
        <v>1353</v>
      </c>
      <c r="J4" s="661" t="s">
        <v>1354</v>
      </c>
      <c r="K4" s="661" t="s">
        <v>1355</v>
      </c>
      <c r="L4" s="661" t="s">
        <v>1356</v>
      </c>
      <c r="M4" s="661" t="s">
        <v>1357</v>
      </c>
      <c r="N4" s="661" t="s">
        <v>1358</v>
      </c>
      <c r="O4" s="661" t="s">
        <v>1359</v>
      </c>
      <c r="P4" s="661" t="s">
        <v>1360</v>
      </c>
      <c r="Q4" s="661" t="s">
        <v>1361</v>
      </c>
      <c r="R4" s="661" t="s">
        <v>1362</v>
      </c>
      <c r="S4" s="661" t="s">
        <v>1363</v>
      </c>
      <c r="T4" s="661" t="s">
        <v>1364</v>
      </c>
      <c r="U4" s="661" t="s">
        <v>1365</v>
      </c>
      <c r="V4" s="661" t="s">
        <v>1366</v>
      </c>
      <c r="W4" s="661" t="s">
        <v>1367</v>
      </c>
      <c r="X4" s="661" t="s">
        <v>1368</v>
      </c>
      <c r="Y4" s="661" t="s">
        <v>1369</v>
      </c>
      <c r="Z4" s="661" t="s">
        <v>1370</v>
      </c>
      <c r="AA4" s="661" t="s">
        <v>1371</v>
      </c>
      <c r="AB4" s="661" t="s">
        <v>1372</v>
      </c>
      <c r="AC4" s="661" t="s">
        <v>1373</v>
      </c>
      <c r="AD4" s="661" t="s">
        <v>1374</v>
      </c>
    </row>
    <row r="5" spans="2:30" ht="18" customHeight="1" thickBot="1">
      <c r="B5" s="662"/>
      <c r="C5" s="662"/>
      <c r="D5" s="662" t="s">
        <v>110</v>
      </c>
      <c r="E5" s="662" t="s">
        <v>111</v>
      </c>
      <c r="F5" s="662" t="s">
        <v>112</v>
      </c>
      <c r="G5" s="662" t="s">
        <v>148</v>
      </c>
      <c r="H5" s="662" t="s">
        <v>149</v>
      </c>
      <c r="I5" s="662" t="s">
        <v>210</v>
      </c>
      <c r="J5" s="662" t="s">
        <v>211</v>
      </c>
      <c r="K5" s="662" t="s">
        <v>229</v>
      </c>
      <c r="L5" s="662" t="s">
        <v>447</v>
      </c>
      <c r="M5" s="662" t="s">
        <v>448</v>
      </c>
      <c r="N5" s="662" t="s">
        <v>449</v>
      </c>
      <c r="O5" s="662" t="s">
        <v>450</v>
      </c>
      <c r="P5" s="662" t="s">
        <v>451</v>
      </c>
      <c r="Q5" s="662" t="s">
        <v>654</v>
      </c>
      <c r="R5" s="662" t="s">
        <v>655</v>
      </c>
      <c r="S5" s="662" t="s">
        <v>807</v>
      </c>
      <c r="T5" s="662" t="s">
        <v>1375</v>
      </c>
      <c r="U5" s="662" t="s">
        <v>1376</v>
      </c>
      <c r="V5" s="662" t="s">
        <v>1377</v>
      </c>
      <c r="W5" s="662" t="s">
        <v>1378</v>
      </c>
      <c r="X5" s="662" t="s">
        <v>1379</v>
      </c>
      <c r="Y5" s="662" t="s">
        <v>946</v>
      </c>
      <c r="Z5" s="662" t="s">
        <v>1380</v>
      </c>
      <c r="AA5" s="662" t="s">
        <v>1381</v>
      </c>
      <c r="AB5" s="662" t="s">
        <v>1382</v>
      </c>
      <c r="AC5" s="662" t="s">
        <v>1383</v>
      </c>
      <c r="AD5" s="662" t="s">
        <v>1384</v>
      </c>
    </row>
    <row r="6" spans="2:30">
      <c r="B6" s="663">
        <v>1</v>
      </c>
      <c r="C6" s="664" t="s">
        <v>395</v>
      </c>
      <c r="D6" s="436" t="s">
        <v>1385</v>
      </c>
      <c r="E6" s="436" t="s">
        <v>1385</v>
      </c>
      <c r="F6" s="436" t="s">
        <v>1385</v>
      </c>
      <c r="G6" s="436" t="s">
        <v>1385</v>
      </c>
      <c r="H6" s="436" t="s">
        <v>1385</v>
      </c>
      <c r="I6" s="436" t="s">
        <v>1385</v>
      </c>
      <c r="J6" s="436" t="s">
        <v>1385</v>
      </c>
      <c r="K6" s="436" t="s">
        <v>1385</v>
      </c>
      <c r="L6" s="436" t="s">
        <v>1385</v>
      </c>
      <c r="M6" s="436" t="s">
        <v>1385</v>
      </c>
      <c r="N6" s="436" t="s">
        <v>1385</v>
      </c>
      <c r="O6" s="436" t="s">
        <v>1385</v>
      </c>
      <c r="P6" s="436" t="s">
        <v>1385</v>
      </c>
      <c r="Q6" s="436" t="s">
        <v>1385</v>
      </c>
      <c r="R6" s="436" t="s">
        <v>1385</v>
      </c>
      <c r="S6" s="436" t="s">
        <v>1385</v>
      </c>
      <c r="T6" s="436" t="s">
        <v>1385</v>
      </c>
      <c r="U6" s="436" t="s">
        <v>1385</v>
      </c>
      <c r="V6" s="436" t="s">
        <v>1385</v>
      </c>
      <c r="W6" s="436" t="s">
        <v>1385</v>
      </c>
      <c r="X6" s="436" t="s">
        <v>1385</v>
      </c>
      <c r="Y6" s="436" t="s">
        <v>1385</v>
      </c>
      <c r="Z6" s="436" t="s">
        <v>1385</v>
      </c>
      <c r="AA6" s="436" t="s">
        <v>1385</v>
      </c>
      <c r="AB6" s="436" t="s">
        <v>1385</v>
      </c>
      <c r="AC6" s="436" t="s">
        <v>1385</v>
      </c>
      <c r="AD6" s="436" t="s">
        <v>1385</v>
      </c>
    </row>
    <row r="7" spans="2:30">
      <c r="B7" s="665">
        <v>2</v>
      </c>
      <c r="C7" s="666" t="s">
        <v>396</v>
      </c>
      <c r="D7" s="437" t="s">
        <v>1386</v>
      </c>
      <c r="E7" s="437" t="s">
        <v>1386</v>
      </c>
      <c r="F7" s="437" t="s">
        <v>1386</v>
      </c>
      <c r="G7" s="437" t="s">
        <v>1386</v>
      </c>
      <c r="H7" s="437" t="s">
        <v>1386</v>
      </c>
      <c r="I7" s="437" t="s">
        <v>1386</v>
      </c>
      <c r="J7" s="437" t="s">
        <v>1386</v>
      </c>
      <c r="K7" s="437" t="s">
        <v>1386</v>
      </c>
      <c r="L7" s="437" t="s">
        <v>1386</v>
      </c>
      <c r="M7" s="437" t="s">
        <v>1386</v>
      </c>
      <c r="N7" s="437" t="s">
        <v>1386</v>
      </c>
      <c r="O7" s="437" t="s">
        <v>1386</v>
      </c>
      <c r="P7" s="437" t="s">
        <v>1386</v>
      </c>
      <c r="Q7" s="437" t="s">
        <v>1386</v>
      </c>
      <c r="R7" s="437" t="s">
        <v>1386</v>
      </c>
      <c r="S7" s="437" t="s">
        <v>1386</v>
      </c>
      <c r="T7" s="437" t="s">
        <v>1386</v>
      </c>
      <c r="U7" s="437" t="s">
        <v>1386</v>
      </c>
      <c r="V7" s="437" t="s">
        <v>1386</v>
      </c>
      <c r="W7" s="437" t="s">
        <v>1386</v>
      </c>
      <c r="X7" s="437" t="s">
        <v>1386</v>
      </c>
      <c r="Y7" s="437" t="s">
        <v>1386</v>
      </c>
      <c r="Z7" s="437" t="s">
        <v>1386</v>
      </c>
      <c r="AA7" s="437" t="s">
        <v>1386</v>
      </c>
      <c r="AB7" s="437" t="s">
        <v>1386</v>
      </c>
      <c r="AC7" s="437" t="s">
        <v>1386</v>
      </c>
      <c r="AD7" s="437" t="s">
        <v>1386</v>
      </c>
    </row>
    <row r="8" spans="2:30">
      <c r="B8" s="665" t="s">
        <v>397</v>
      </c>
      <c r="C8" s="666" t="s">
        <v>398</v>
      </c>
      <c r="D8" s="437" t="s">
        <v>1387</v>
      </c>
      <c r="E8" s="437" t="s">
        <v>1387</v>
      </c>
      <c r="F8" s="437" t="s">
        <v>1387</v>
      </c>
      <c r="G8" s="437" t="s">
        <v>1387</v>
      </c>
      <c r="H8" s="437" t="s">
        <v>1387</v>
      </c>
      <c r="I8" s="437" t="s">
        <v>1387</v>
      </c>
      <c r="J8" s="437" t="s">
        <v>1387</v>
      </c>
      <c r="K8" s="437" t="s">
        <v>1387</v>
      </c>
      <c r="L8" s="437" t="s">
        <v>1387</v>
      </c>
      <c r="M8" s="437" t="s">
        <v>1387</v>
      </c>
      <c r="N8" s="437" t="s">
        <v>1387</v>
      </c>
      <c r="O8" s="437" t="s">
        <v>1387</v>
      </c>
      <c r="P8" s="437" t="s">
        <v>1387</v>
      </c>
      <c r="Q8" s="437" t="s">
        <v>1387</v>
      </c>
      <c r="R8" s="437" t="s">
        <v>1387</v>
      </c>
      <c r="S8" s="437" t="s">
        <v>1387</v>
      </c>
      <c r="T8" s="437" t="s">
        <v>1387</v>
      </c>
      <c r="U8" s="437" t="s">
        <v>1387</v>
      </c>
      <c r="V8" s="437" t="s">
        <v>1387</v>
      </c>
      <c r="W8" s="437" t="s">
        <v>1387</v>
      </c>
      <c r="X8" s="437" t="s">
        <v>1387</v>
      </c>
      <c r="Y8" s="437" t="s">
        <v>1387</v>
      </c>
      <c r="Z8" s="437" t="s">
        <v>1387</v>
      </c>
      <c r="AA8" s="437" t="s">
        <v>1387</v>
      </c>
      <c r="AB8" s="437" t="s">
        <v>1387</v>
      </c>
      <c r="AC8" s="437" t="s">
        <v>1387</v>
      </c>
      <c r="AD8" s="437" t="s">
        <v>1387</v>
      </c>
    </row>
    <row r="9" spans="2:30">
      <c r="B9" s="665">
        <v>3</v>
      </c>
      <c r="C9" s="666" t="s">
        <v>399</v>
      </c>
      <c r="D9" s="437" t="s">
        <v>1388</v>
      </c>
      <c r="E9" s="437" t="s">
        <v>1388</v>
      </c>
      <c r="F9" s="437" t="s">
        <v>1388</v>
      </c>
      <c r="G9" s="437" t="s">
        <v>1388</v>
      </c>
      <c r="H9" s="437" t="s">
        <v>1388</v>
      </c>
      <c r="I9" s="437" t="s">
        <v>1388</v>
      </c>
      <c r="J9" s="437" t="s">
        <v>1388</v>
      </c>
      <c r="K9" s="437" t="s">
        <v>1388</v>
      </c>
      <c r="L9" s="437" t="s">
        <v>1388</v>
      </c>
      <c r="M9" s="437" t="s">
        <v>1388</v>
      </c>
      <c r="N9" s="437" t="s">
        <v>1388</v>
      </c>
      <c r="O9" s="437" t="s">
        <v>1388</v>
      </c>
      <c r="P9" s="437" t="s">
        <v>1388</v>
      </c>
      <c r="Q9" s="437" t="s">
        <v>1388</v>
      </c>
      <c r="R9" s="437" t="s">
        <v>1388</v>
      </c>
      <c r="S9" s="437" t="s">
        <v>1388</v>
      </c>
      <c r="T9" s="437" t="s">
        <v>1388</v>
      </c>
      <c r="U9" s="437" t="s">
        <v>1388</v>
      </c>
      <c r="V9" s="437" t="s">
        <v>1388</v>
      </c>
      <c r="W9" s="437" t="s">
        <v>1388</v>
      </c>
      <c r="X9" s="437" t="s">
        <v>1388</v>
      </c>
      <c r="Y9" s="437" t="s">
        <v>1388</v>
      </c>
      <c r="Z9" s="437" t="s">
        <v>1388</v>
      </c>
      <c r="AA9" s="437" t="s">
        <v>1388</v>
      </c>
      <c r="AB9" s="437" t="s">
        <v>1388</v>
      </c>
      <c r="AC9" s="437" t="s">
        <v>1388</v>
      </c>
      <c r="AD9" s="437" t="s">
        <v>1388</v>
      </c>
    </row>
    <row r="10" spans="2:30" ht="15" thickBot="1">
      <c r="B10" s="667" t="s">
        <v>400</v>
      </c>
      <c r="C10" s="668" t="s">
        <v>401</v>
      </c>
      <c r="D10" s="440" t="s">
        <v>1330</v>
      </c>
      <c r="E10" s="440" t="s">
        <v>1330</v>
      </c>
      <c r="F10" s="440" t="s">
        <v>1330</v>
      </c>
      <c r="G10" s="440" t="s">
        <v>1330</v>
      </c>
      <c r="H10" s="440" t="s">
        <v>1330</v>
      </c>
      <c r="I10" s="440" t="s">
        <v>1330</v>
      </c>
      <c r="J10" s="440" t="s">
        <v>1330</v>
      </c>
      <c r="K10" s="440" t="s">
        <v>1330</v>
      </c>
      <c r="L10" s="440" t="s">
        <v>1330</v>
      </c>
      <c r="M10" s="440" t="s">
        <v>1330</v>
      </c>
      <c r="N10" s="440" t="s">
        <v>1330</v>
      </c>
      <c r="O10" s="440" t="s">
        <v>1330</v>
      </c>
      <c r="P10" s="440" t="s">
        <v>1330</v>
      </c>
      <c r="Q10" s="440" t="s">
        <v>1330</v>
      </c>
      <c r="R10" s="440" t="s">
        <v>1330</v>
      </c>
      <c r="S10" s="440" t="s">
        <v>1330</v>
      </c>
      <c r="T10" s="440" t="s">
        <v>1330</v>
      </c>
      <c r="U10" s="440" t="s">
        <v>1330</v>
      </c>
      <c r="V10" s="440" t="s">
        <v>1330</v>
      </c>
      <c r="W10" s="440" t="s">
        <v>1330</v>
      </c>
      <c r="X10" s="440" t="s">
        <v>1330</v>
      </c>
      <c r="Y10" s="440" t="s">
        <v>1330</v>
      </c>
      <c r="Z10" s="440" t="s">
        <v>1330</v>
      </c>
      <c r="AA10" s="440" t="s">
        <v>1330</v>
      </c>
      <c r="AB10" s="440" t="s">
        <v>1330</v>
      </c>
      <c r="AC10" s="440" t="s">
        <v>1330</v>
      </c>
      <c r="AD10" s="440" t="s">
        <v>1330</v>
      </c>
    </row>
    <row r="11" spans="2:30" ht="18.75" customHeight="1" thickBot="1">
      <c r="B11" s="669"/>
      <c r="C11" s="670" t="s">
        <v>402</v>
      </c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1"/>
      <c r="Z11" s="671"/>
      <c r="AA11" s="671"/>
      <c r="AB11" s="671"/>
      <c r="AC11" s="671"/>
      <c r="AD11" s="671"/>
    </row>
    <row r="12" spans="2:30">
      <c r="B12" s="663">
        <v>4</v>
      </c>
      <c r="C12" s="664" t="s">
        <v>403</v>
      </c>
      <c r="D12" s="436" t="s">
        <v>1389</v>
      </c>
      <c r="E12" s="436" t="s">
        <v>1389</v>
      </c>
      <c r="F12" s="436" t="s">
        <v>1389</v>
      </c>
      <c r="G12" s="436" t="s">
        <v>1389</v>
      </c>
      <c r="H12" s="436" t="s">
        <v>1389</v>
      </c>
      <c r="I12" s="436" t="s">
        <v>1389</v>
      </c>
      <c r="J12" s="436" t="s">
        <v>1389</v>
      </c>
      <c r="K12" s="436" t="s">
        <v>1389</v>
      </c>
      <c r="L12" s="436" t="s">
        <v>1389</v>
      </c>
      <c r="M12" s="436" t="s">
        <v>1389</v>
      </c>
      <c r="N12" s="436" t="s">
        <v>1389</v>
      </c>
      <c r="O12" s="436" t="s">
        <v>1389</v>
      </c>
      <c r="P12" s="436" t="s">
        <v>1389</v>
      </c>
      <c r="Q12" s="436" t="s">
        <v>1389</v>
      </c>
      <c r="R12" s="436" t="s">
        <v>1389</v>
      </c>
      <c r="S12" s="436" t="s">
        <v>1389</v>
      </c>
      <c r="T12" s="436" t="s">
        <v>1389</v>
      </c>
      <c r="U12" s="436" t="s">
        <v>1389</v>
      </c>
      <c r="V12" s="436" t="s">
        <v>1389</v>
      </c>
      <c r="W12" s="436" t="s">
        <v>1389</v>
      </c>
      <c r="X12" s="436" t="s">
        <v>1389</v>
      </c>
      <c r="Y12" s="436" t="s">
        <v>1389</v>
      </c>
      <c r="Z12" s="436" t="s">
        <v>1389</v>
      </c>
      <c r="AA12" s="436" t="s">
        <v>1389</v>
      </c>
      <c r="AB12" s="436" t="s">
        <v>1389</v>
      </c>
      <c r="AC12" s="436" t="s">
        <v>1389</v>
      </c>
      <c r="AD12" s="436" t="s">
        <v>1389</v>
      </c>
    </row>
    <row r="13" spans="2:30">
      <c r="B13" s="665">
        <v>5</v>
      </c>
      <c r="C13" s="666" t="s">
        <v>404</v>
      </c>
      <c r="D13" s="437" t="s">
        <v>1389</v>
      </c>
      <c r="E13" s="437" t="s">
        <v>1389</v>
      </c>
      <c r="F13" s="437" t="s">
        <v>1389</v>
      </c>
      <c r="G13" s="437" t="s">
        <v>1389</v>
      </c>
      <c r="H13" s="437" t="s">
        <v>1389</v>
      </c>
      <c r="I13" s="437" t="s">
        <v>1389</v>
      </c>
      <c r="J13" s="437" t="s">
        <v>1389</v>
      </c>
      <c r="K13" s="437" t="s">
        <v>1389</v>
      </c>
      <c r="L13" s="437" t="s">
        <v>1389</v>
      </c>
      <c r="M13" s="437" t="s">
        <v>1389</v>
      </c>
      <c r="N13" s="437" t="s">
        <v>1389</v>
      </c>
      <c r="O13" s="437" t="s">
        <v>1389</v>
      </c>
      <c r="P13" s="437" t="s">
        <v>1389</v>
      </c>
      <c r="Q13" s="437" t="s">
        <v>1389</v>
      </c>
      <c r="R13" s="437" t="s">
        <v>1389</v>
      </c>
      <c r="S13" s="437" t="s">
        <v>1389</v>
      </c>
      <c r="T13" s="437" t="s">
        <v>1389</v>
      </c>
      <c r="U13" s="437" t="s">
        <v>1389</v>
      </c>
      <c r="V13" s="437" t="s">
        <v>1389</v>
      </c>
      <c r="W13" s="437" t="s">
        <v>1389</v>
      </c>
      <c r="X13" s="437" t="s">
        <v>1389</v>
      </c>
      <c r="Y13" s="437" t="s">
        <v>1389</v>
      </c>
      <c r="Z13" s="437" t="s">
        <v>1389</v>
      </c>
      <c r="AA13" s="437" t="s">
        <v>1389</v>
      </c>
      <c r="AB13" s="437" t="s">
        <v>1389</v>
      </c>
      <c r="AC13" s="437" t="s">
        <v>1389</v>
      </c>
      <c r="AD13" s="437" t="s">
        <v>1389</v>
      </c>
    </row>
    <row r="14" spans="2:30">
      <c r="B14" s="665">
        <v>6</v>
      </c>
      <c r="C14" s="666" t="s">
        <v>405</v>
      </c>
      <c r="D14" s="437" t="s">
        <v>1390</v>
      </c>
      <c r="E14" s="437" t="s">
        <v>1390</v>
      </c>
      <c r="F14" s="437" t="s">
        <v>1390</v>
      </c>
      <c r="G14" s="437" t="s">
        <v>1390</v>
      </c>
      <c r="H14" s="437" t="s">
        <v>1390</v>
      </c>
      <c r="I14" s="437" t="s">
        <v>1390</v>
      </c>
      <c r="J14" s="437" t="s">
        <v>1390</v>
      </c>
      <c r="K14" s="437" t="s">
        <v>1390</v>
      </c>
      <c r="L14" s="437" t="s">
        <v>1390</v>
      </c>
      <c r="M14" s="437" t="s">
        <v>1390</v>
      </c>
      <c r="N14" s="437" t="s">
        <v>1390</v>
      </c>
      <c r="O14" s="437" t="s">
        <v>1390</v>
      </c>
      <c r="P14" s="437" t="s">
        <v>1390</v>
      </c>
      <c r="Q14" s="437" t="s">
        <v>1390</v>
      </c>
      <c r="R14" s="437" t="s">
        <v>1390</v>
      </c>
      <c r="S14" s="437" t="s">
        <v>1390</v>
      </c>
      <c r="T14" s="437" t="s">
        <v>1390</v>
      </c>
      <c r="U14" s="437" t="s">
        <v>1390</v>
      </c>
      <c r="V14" s="437" t="s">
        <v>1390</v>
      </c>
      <c r="W14" s="437" t="s">
        <v>1390</v>
      </c>
      <c r="X14" s="437" t="s">
        <v>1390</v>
      </c>
      <c r="Y14" s="437" t="s">
        <v>1390</v>
      </c>
      <c r="Z14" s="437" t="s">
        <v>1390</v>
      </c>
      <c r="AA14" s="437" t="s">
        <v>1390</v>
      </c>
      <c r="AB14" s="437" t="s">
        <v>1390</v>
      </c>
      <c r="AC14" s="437" t="s">
        <v>1390</v>
      </c>
      <c r="AD14" s="437" t="s">
        <v>1390</v>
      </c>
    </row>
    <row r="15" spans="2:30">
      <c r="B15" s="665">
        <v>7</v>
      </c>
      <c r="C15" s="666" t="s">
        <v>406</v>
      </c>
      <c r="D15" s="437" t="s">
        <v>1391</v>
      </c>
      <c r="E15" s="437" t="s">
        <v>1391</v>
      </c>
      <c r="F15" s="437" t="s">
        <v>1391</v>
      </c>
      <c r="G15" s="437" t="s">
        <v>1391</v>
      </c>
      <c r="H15" s="437" t="s">
        <v>1391</v>
      </c>
      <c r="I15" s="437" t="s">
        <v>1391</v>
      </c>
      <c r="J15" s="437" t="s">
        <v>1391</v>
      </c>
      <c r="K15" s="437" t="s">
        <v>1391</v>
      </c>
      <c r="L15" s="437" t="s">
        <v>1391</v>
      </c>
      <c r="M15" s="437" t="s">
        <v>1391</v>
      </c>
      <c r="N15" s="437" t="s">
        <v>1391</v>
      </c>
      <c r="O15" s="437" t="s">
        <v>1391</v>
      </c>
      <c r="P15" s="437" t="s">
        <v>1391</v>
      </c>
      <c r="Q15" s="437" t="s">
        <v>1391</v>
      </c>
      <c r="R15" s="437" t="s">
        <v>1391</v>
      </c>
      <c r="S15" s="437" t="s">
        <v>1391</v>
      </c>
      <c r="T15" s="437" t="s">
        <v>1391</v>
      </c>
      <c r="U15" s="437" t="s">
        <v>1391</v>
      </c>
      <c r="V15" s="437" t="s">
        <v>1391</v>
      </c>
      <c r="W15" s="437" t="s">
        <v>1391</v>
      </c>
      <c r="X15" s="437" t="s">
        <v>1391</v>
      </c>
      <c r="Y15" s="437" t="s">
        <v>1391</v>
      </c>
      <c r="Z15" s="437" t="s">
        <v>1391</v>
      </c>
      <c r="AA15" s="437" t="s">
        <v>1391</v>
      </c>
      <c r="AB15" s="437" t="s">
        <v>1391</v>
      </c>
      <c r="AC15" s="437" t="s">
        <v>1391</v>
      </c>
      <c r="AD15" s="437" t="s">
        <v>1391</v>
      </c>
    </row>
    <row r="16" spans="2:30">
      <c r="B16" s="665">
        <v>8</v>
      </c>
      <c r="C16" s="666" t="s">
        <v>407</v>
      </c>
      <c r="D16" s="672">
        <v>2</v>
      </c>
      <c r="E16" s="672">
        <v>12</v>
      </c>
      <c r="F16" s="672">
        <v>4</v>
      </c>
      <c r="G16" s="672">
        <v>2</v>
      </c>
      <c r="H16" s="672">
        <v>1.865</v>
      </c>
      <c r="I16" s="672">
        <v>1.5177</v>
      </c>
      <c r="J16" s="672">
        <v>174.32574500000001</v>
      </c>
      <c r="K16" s="672">
        <v>35</v>
      </c>
      <c r="L16" s="672">
        <v>66.623388000000006</v>
      </c>
      <c r="M16" s="672">
        <v>115.461039</v>
      </c>
      <c r="N16" s="672">
        <v>36.275328999999999</v>
      </c>
      <c r="O16" s="672">
        <v>59.008040999999999</v>
      </c>
      <c r="P16" s="672">
        <v>0.140456</v>
      </c>
      <c r="Q16" s="672">
        <v>29.55865</v>
      </c>
      <c r="R16" s="672">
        <v>3.0012E-2</v>
      </c>
      <c r="S16" s="672">
        <v>5.5941169999999998</v>
      </c>
      <c r="T16" s="672">
        <v>29.504144</v>
      </c>
      <c r="U16" s="672">
        <v>46.556601999999998</v>
      </c>
      <c r="V16" s="672">
        <v>34.175156000000001</v>
      </c>
      <c r="W16" s="672">
        <v>9.8352559999999993</v>
      </c>
      <c r="X16" s="672">
        <v>32.759306000000002</v>
      </c>
      <c r="Y16" s="672">
        <v>2.003412</v>
      </c>
      <c r="Z16" s="672">
        <v>6.2026450000000004</v>
      </c>
      <c r="AA16" s="672">
        <v>6.2640849999999997</v>
      </c>
      <c r="AB16" s="672">
        <v>1.3796440000000001</v>
      </c>
      <c r="AC16" s="672">
        <v>2.4449010000000002</v>
      </c>
      <c r="AD16" s="672">
        <v>43.912063000000003</v>
      </c>
    </row>
    <row r="17" spans="2:30">
      <c r="B17" s="665">
        <v>9</v>
      </c>
      <c r="C17" s="666" t="s">
        <v>1392</v>
      </c>
      <c r="D17" s="673">
        <v>2</v>
      </c>
      <c r="E17" s="673">
        <v>12</v>
      </c>
      <c r="F17" s="673">
        <v>4</v>
      </c>
      <c r="G17" s="673">
        <v>2</v>
      </c>
      <c r="H17" s="673">
        <v>1.865</v>
      </c>
      <c r="I17" s="673">
        <v>1.5177</v>
      </c>
      <c r="J17" s="673">
        <v>74.864076999999995</v>
      </c>
      <c r="K17" s="673">
        <v>35</v>
      </c>
      <c r="L17" s="673">
        <v>66.623388000000006</v>
      </c>
      <c r="M17" s="673">
        <v>115.461039</v>
      </c>
      <c r="N17" s="673">
        <v>14.708211</v>
      </c>
      <c r="O17" s="673">
        <v>24</v>
      </c>
      <c r="P17" s="673">
        <v>5.7126999999999997E-2</v>
      </c>
      <c r="Q17" s="673">
        <v>12.022169</v>
      </c>
      <c r="R17" s="673">
        <v>1.4999999999999999E-2</v>
      </c>
      <c r="S17" s="673">
        <v>2.277523</v>
      </c>
      <c r="T17" s="673">
        <v>12</v>
      </c>
      <c r="U17" s="673">
        <v>18.936457000000001</v>
      </c>
      <c r="V17" s="673">
        <v>13.899041</v>
      </c>
      <c r="W17" s="673">
        <v>4</v>
      </c>
      <c r="X17" s="673">
        <v>13.338701</v>
      </c>
      <c r="Y17" s="673">
        <v>0.83080299999999996</v>
      </c>
      <c r="Z17" s="673">
        <v>2.5335740000000002</v>
      </c>
      <c r="AA17" s="673">
        <v>2.5176639999999999</v>
      </c>
      <c r="AB17" s="673">
        <v>0.55904399999999999</v>
      </c>
      <c r="AC17" s="673">
        <v>0.99872300000000003</v>
      </c>
      <c r="AD17" s="673">
        <v>17.600000000000001</v>
      </c>
    </row>
    <row r="18" spans="2:30">
      <c r="B18" s="665" t="s">
        <v>173</v>
      </c>
      <c r="C18" s="666" t="s">
        <v>408</v>
      </c>
      <c r="D18" s="674">
        <v>1</v>
      </c>
      <c r="E18" s="674">
        <v>1</v>
      </c>
      <c r="F18" s="674">
        <v>1</v>
      </c>
      <c r="G18" s="674">
        <v>1</v>
      </c>
      <c r="H18" s="674">
        <v>1</v>
      </c>
      <c r="I18" s="674">
        <v>1</v>
      </c>
      <c r="J18" s="675">
        <v>2.35</v>
      </c>
      <c r="K18" s="675">
        <v>1</v>
      </c>
      <c r="L18" s="675">
        <v>1</v>
      </c>
      <c r="M18" s="675">
        <v>1</v>
      </c>
      <c r="N18" s="675">
        <v>2.5</v>
      </c>
      <c r="O18" s="675">
        <v>2.5</v>
      </c>
      <c r="P18" s="675">
        <v>2.5</v>
      </c>
      <c r="Q18" s="675">
        <v>2.5</v>
      </c>
      <c r="R18" s="675">
        <v>2.5</v>
      </c>
      <c r="S18" s="675">
        <v>2.5</v>
      </c>
      <c r="T18" s="675">
        <v>2.5</v>
      </c>
      <c r="U18" s="675">
        <v>2.5</v>
      </c>
      <c r="V18" s="675">
        <v>2.5</v>
      </c>
      <c r="W18" s="675">
        <v>2.5</v>
      </c>
      <c r="X18" s="675">
        <v>2.5</v>
      </c>
      <c r="Y18" s="675">
        <v>2.5</v>
      </c>
      <c r="Z18" s="675">
        <v>2.5</v>
      </c>
      <c r="AA18" s="675">
        <v>2.5</v>
      </c>
      <c r="AB18" s="675">
        <v>2.5</v>
      </c>
      <c r="AC18" s="675">
        <v>2.5</v>
      </c>
      <c r="AD18" s="675">
        <v>2.5</v>
      </c>
    </row>
    <row r="19" spans="2:30">
      <c r="B19" s="665" t="s">
        <v>409</v>
      </c>
      <c r="C19" s="666" t="s">
        <v>410</v>
      </c>
      <c r="D19" s="676" t="s">
        <v>1290</v>
      </c>
      <c r="E19" s="676" t="s">
        <v>1290</v>
      </c>
      <c r="F19" s="676" t="s">
        <v>1290</v>
      </c>
      <c r="G19" s="676" t="s">
        <v>1290</v>
      </c>
      <c r="H19" s="676" t="s">
        <v>1290</v>
      </c>
      <c r="I19" s="676" t="s">
        <v>1290</v>
      </c>
      <c r="J19" s="676" t="s">
        <v>1290</v>
      </c>
      <c r="K19" s="676" t="s">
        <v>1290</v>
      </c>
      <c r="L19" s="676" t="s">
        <v>1290</v>
      </c>
      <c r="M19" s="676" t="s">
        <v>1290</v>
      </c>
      <c r="N19" s="676" t="s">
        <v>1290</v>
      </c>
      <c r="O19" s="676" t="s">
        <v>1290</v>
      </c>
      <c r="P19" s="676" t="s">
        <v>1290</v>
      </c>
      <c r="Q19" s="676" t="s">
        <v>1290</v>
      </c>
      <c r="R19" s="676" t="s">
        <v>1290</v>
      </c>
      <c r="S19" s="676" t="s">
        <v>1290</v>
      </c>
      <c r="T19" s="676" t="s">
        <v>1290</v>
      </c>
      <c r="U19" s="676" t="s">
        <v>1290</v>
      </c>
      <c r="V19" s="676" t="s">
        <v>1290</v>
      </c>
      <c r="W19" s="676" t="s">
        <v>1290</v>
      </c>
      <c r="X19" s="676" t="s">
        <v>1290</v>
      </c>
      <c r="Y19" s="676" t="s">
        <v>1290</v>
      </c>
      <c r="Z19" s="676" t="s">
        <v>1290</v>
      </c>
      <c r="AA19" s="676" t="s">
        <v>1290</v>
      </c>
      <c r="AB19" s="676" t="s">
        <v>1290</v>
      </c>
      <c r="AC19" s="676" t="s">
        <v>1290</v>
      </c>
      <c r="AD19" s="676" t="s">
        <v>1290</v>
      </c>
    </row>
    <row r="20" spans="2:30">
      <c r="B20" s="665">
        <v>10</v>
      </c>
      <c r="C20" s="666" t="s">
        <v>411</v>
      </c>
      <c r="D20" s="677" t="s">
        <v>1393</v>
      </c>
      <c r="E20" s="677" t="s">
        <v>1393</v>
      </c>
      <c r="F20" s="677" t="s">
        <v>1393</v>
      </c>
      <c r="G20" s="677" t="s">
        <v>1393</v>
      </c>
      <c r="H20" s="677" t="s">
        <v>1393</v>
      </c>
      <c r="I20" s="677" t="s">
        <v>1393</v>
      </c>
      <c r="J20" s="677" t="s">
        <v>1393</v>
      </c>
      <c r="K20" s="677" t="s">
        <v>1393</v>
      </c>
      <c r="L20" s="677" t="s">
        <v>1393</v>
      </c>
      <c r="M20" s="677" t="s">
        <v>1393</v>
      </c>
      <c r="N20" s="677" t="s">
        <v>1393</v>
      </c>
      <c r="O20" s="677" t="s">
        <v>1393</v>
      </c>
      <c r="P20" s="677" t="s">
        <v>1393</v>
      </c>
      <c r="Q20" s="677" t="s">
        <v>1393</v>
      </c>
      <c r="R20" s="677" t="s">
        <v>1393</v>
      </c>
      <c r="S20" s="677" t="s">
        <v>1393</v>
      </c>
      <c r="T20" s="677" t="s">
        <v>1393</v>
      </c>
      <c r="U20" s="677" t="s">
        <v>1393</v>
      </c>
      <c r="V20" s="677" t="s">
        <v>1393</v>
      </c>
      <c r="W20" s="677" t="s">
        <v>1393</v>
      </c>
      <c r="X20" s="677" t="s">
        <v>1393</v>
      </c>
      <c r="Y20" s="677" t="s">
        <v>1393</v>
      </c>
      <c r="Z20" s="677" t="s">
        <v>1393</v>
      </c>
      <c r="AA20" s="677" t="s">
        <v>1393</v>
      </c>
      <c r="AB20" s="677" t="s">
        <v>1393</v>
      </c>
      <c r="AC20" s="677" t="s">
        <v>1393</v>
      </c>
      <c r="AD20" s="677" t="s">
        <v>1393</v>
      </c>
    </row>
    <row r="21" spans="2:30">
      <c r="B21" s="665">
        <v>11</v>
      </c>
      <c r="C21" s="666" t="s">
        <v>412</v>
      </c>
      <c r="D21" s="678">
        <v>37235</v>
      </c>
      <c r="E21" s="678">
        <v>37235</v>
      </c>
      <c r="F21" s="679">
        <v>37235</v>
      </c>
      <c r="G21" s="679">
        <v>37235</v>
      </c>
      <c r="H21" s="679">
        <v>37235</v>
      </c>
      <c r="I21" s="679">
        <v>37235</v>
      </c>
      <c r="J21" s="679">
        <v>37327</v>
      </c>
      <c r="K21" s="679">
        <v>37958</v>
      </c>
      <c r="L21" s="679">
        <v>40676</v>
      </c>
      <c r="M21" s="679">
        <v>40975</v>
      </c>
      <c r="N21" s="679">
        <v>41705</v>
      </c>
      <c r="O21" s="679">
        <v>42080</v>
      </c>
      <c r="P21" s="679">
        <v>42080</v>
      </c>
      <c r="Q21" s="679">
        <v>42445</v>
      </c>
      <c r="R21" s="679">
        <v>42445</v>
      </c>
      <c r="S21" s="679">
        <v>42468</v>
      </c>
      <c r="T21" s="679">
        <v>42468</v>
      </c>
      <c r="U21" s="679">
        <v>42678</v>
      </c>
      <c r="V21" s="679">
        <v>42744</v>
      </c>
      <c r="W21" s="679">
        <v>42745</v>
      </c>
      <c r="X21" s="679">
        <v>43091</v>
      </c>
      <c r="Y21" s="679">
        <v>43139</v>
      </c>
      <c r="Z21" s="679">
        <v>43280</v>
      </c>
      <c r="AA21" s="679">
        <v>43483</v>
      </c>
      <c r="AB21" s="679">
        <v>43525</v>
      </c>
      <c r="AC21" s="679">
        <v>44014</v>
      </c>
      <c r="AD21" s="679">
        <v>44432</v>
      </c>
    </row>
    <row r="22" spans="2:30">
      <c r="B22" s="665">
        <v>12</v>
      </c>
      <c r="C22" s="666" t="s">
        <v>413</v>
      </c>
      <c r="D22" s="436" t="s">
        <v>1394</v>
      </c>
      <c r="E22" s="436" t="s">
        <v>1394</v>
      </c>
      <c r="F22" s="436" t="s">
        <v>1394</v>
      </c>
      <c r="G22" s="436" t="s">
        <v>1394</v>
      </c>
      <c r="H22" s="436" t="s">
        <v>1394</v>
      </c>
      <c r="I22" s="436" t="s">
        <v>1394</v>
      </c>
      <c r="J22" s="436" t="s">
        <v>1394</v>
      </c>
      <c r="K22" s="436" t="s">
        <v>1394</v>
      </c>
      <c r="L22" s="436" t="s">
        <v>1394</v>
      </c>
      <c r="M22" s="436" t="s">
        <v>1394</v>
      </c>
      <c r="N22" s="436" t="s">
        <v>1394</v>
      </c>
      <c r="O22" s="436" t="s">
        <v>1394</v>
      </c>
      <c r="P22" s="436" t="s">
        <v>1394</v>
      </c>
      <c r="Q22" s="436" t="s">
        <v>1394</v>
      </c>
      <c r="R22" s="436" t="s">
        <v>1394</v>
      </c>
      <c r="S22" s="436" t="s">
        <v>1394</v>
      </c>
      <c r="T22" s="436" t="s">
        <v>1394</v>
      </c>
      <c r="U22" s="436" t="s">
        <v>1394</v>
      </c>
      <c r="V22" s="436" t="s">
        <v>1394</v>
      </c>
      <c r="W22" s="436" t="s">
        <v>1394</v>
      </c>
      <c r="X22" s="436" t="s">
        <v>1394</v>
      </c>
      <c r="Y22" s="436" t="s">
        <v>1394</v>
      </c>
      <c r="Z22" s="436" t="s">
        <v>1394</v>
      </c>
      <c r="AA22" s="436" t="s">
        <v>1394</v>
      </c>
      <c r="AB22" s="436" t="s">
        <v>1394</v>
      </c>
      <c r="AC22" s="436" t="s">
        <v>1394</v>
      </c>
      <c r="AD22" s="436" t="s">
        <v>1394</v>
      </c>
    </row>
    <row r="23" spans="2:30" ht="20.399999999999999">
      <c r="B23" s="665">
        <v>13</v>
      </c>
      <c r="C23" s="666" t="s">
        <v>414</v>
      </c>
      <c r="D23" s="680" t="s">
        <v>1395</v>
      </c>
      <c r="E23" s="680" t="s">
        <v>1395</v>
      </c>
      <c r="F23" s="680" t="s">
        <v>1395</v>
      </c>
      <c r="G23" s="680" t="s">
        <v>1395</v>
      </c>
      <c r="H23" s="680" t="s">
        <v>1395</v>
      </c>
      <c r="I23" s="680" t="s">
        <v>1395</v>
      </c>
      <c r="J23" s="680" t="s">
        <v>1395</v>
      </c>
      <c r="K23" s="680" t="s">
        <v>1395</v>
      </c>
      <c r="L23" s="680" t="s">
        <v>1395</v>
      </c>
      <c r="M23" s="680" t="s">
        <v>1395</v>
      </c>
      <c r="N23" s="680" t="s">
        <v>1395</v>
      </c>
      <c r="O23" s="680" t="s">
        <v>1395</v>
      </c>
      <c r="P23" s="680" t="s">
        <v>1395</v>
      </c>
      <c r="Q23" s="680" t="s">
        <v>1395</v>
      </c>
      <c r="R23" s="680" t="s">
        <v>1395</v>
      </c>
      <c r="S23" s="680" t="s">
        <v>1395</v>
      </c>
      <c r="T23" s="680" t="s">
        <v>1395</v>
      </c>
      <c r="U23" s="680" t="s">
        <v>1395</v>
      </c>
      <c r="V23" s="680" t="s">
        <v>1395</v>
      </c>
      <c r="W23" s="680" t="s">
        <v>1395</v>
      </c>
      <c r="X23" s="680" t="s">
        <v>1395</v>
      </c>
      <c r="Y23" s="680" t="s">
        <v>1395</v>
      </c>
      <c r="Z23" s="680" t="s">
        <v>1395</v>
      </c>
      <c r="AA23" s="680" t="s">
        <v>1395</v>
      </c>
      <c r="AB23" s="680" t="s">
        <v>1395</v>
      </c>
      <c r="AC23" s="680" t="s">
        <v>1395</v>
      </c>
      <c r="AD23" s="680" t="s">
        <v>1395</v>
      </c>
    </row>
    <row r="24" spans="2:30">
      <c r="B24" s="665">
        <v>14</v>
      </c>
      <c r="C24" s="666" t="s">
        <v>415</v>
      </c>
      <c r="D24" s="437" t="s">
        <v>1330</v>
      </c>
      <c r="E24" s="437" t="s">
        <v>1330</v>
      </c>
      <c r="F24" s="437" t="s">
        <v>1330</v>
      </c>
      <c r="G24" s="437" t="s">
        <v>1330</v>
      </c>
      <c r="H24" s="437" t="s">
        <v>1330</v>
      </c>
      <c r="I24" s="437" t="s">
        <v>1330</v>
      </c>
      <c r="J24" s="437" t="s">
        <v>1330</v>
      </c>
      <c r="K24" s="437" t="s">
        <v>1330</v>
      </c>
      <c r="L24" s="437" t="s">
        <v>1330</v>
      </c>
      <c r="M24" s="437" t="s">
        <v>1330</v>
      </c>
      <c r="N24" s="437" t="s">
        <v>1330</v>
      </c>
      <c r="O24" s="437" t="s">
        <v>1330</v>
      </c>
      <c r="P24" s="437" t="s">
        <v>1330</v>
      </c>
      <c r="Q24" s="437" t="s">
        <v>1330</v>
      </c>
      <c r="R24" s="437" t="s">
        <v>1330</v>
      </c>
      <c r="S24" s="437" t="s">
        <v>1330</v>
      </c>
      <c r="T24" s="437" t="s">
        <v>1330</v>
      </c>
      <c r="U24" s="437" t="s">
        <v>1330</v>
      </c>
      <c r="V24" s="437" t="s">
        <v>1330</v>
      </c>
      <c r="W24" s="437" t="s">
        <v>1330</v>
      </c>
      <c r="X24" s="437" t="s">
        <v>1330</v>
      </c>
      <c r="Y24" s="437" t="s">
        <v>1330</v>
      </c>
      <c r="Z24" s="437" t="s">
        <v>1330</v>
      </c>
      <c r="AA24" s="437" t="s">
        <v>1330</v>
      </c>
      <c r="AB24" s="437" t="s">
        <v>1330</v>
      </c>
      <c r="AC24" s="437" t="s">
        <v>1330</v>
      </c>
      <c r="AD24" s="437" t="s">
        <v>1330</v>
      </c>
    </row>
    <row r="25" spans="2:30">
      <c r="B25" s="665">
        <v>15</v>
      </c>
      <c r="C25" s="666" t="s">
        <v>416</v>
      </c>
      <c r="D25" s="437" t="s">
        <v>1330</v>
      </c>
      <c r="E25" s="437" t="s">
        <v>1330</v>
      </c>
      <c r="F25" s="437" t="s">
        <v>1330</v>
      </c>
      <c r="G25" s="437" t="s">
        <v>1330</v>
      </c>
      <c r="H25" s="437" t="s">
        <v>1330</v>
      </c>
      <c r="I25" s="437" t="s">
        <v>1330</v>
      </c>
      <c r="J25" s="437" t="s">
        <v>1330</v>
      </c>
      <c r="K25" s="437" t="s">
        <v>1330</v>
      </c>
      <c r="L25" s="437" t="s">
        <v>1330</v>
      </c>
      <c r="M25" s="437" t="s">
        <v>1330</v>
      </c>
      <c r="N25" s="437" t="s">
        <v>1330</v>
      </c>
      <c r="O25" s="437" t="s">
        <v>1330</v>
      </c>
      <c r="P25" s="437" t="s">
        <v>1330</v>
      </c>
      <c r="Q25" s="437" t="s">
        <v>1330</v>
      </c>
      <c r="R25" s="437" t="s">
        <v>1330</v>
      </c>
      <c r="S25" s="437" t="s">
        <v>1330</v>
      </c>
      <c r="T25" s="437" t="s">
        <v>1330</v>
      </c>
      <c r="U25" s="437" t="s">
        <v>1330</v>
      </c>
      <c r="V25" s="437" t="s">
        <v>1330</v>
      </c>
      <c r="W25" s="437" t="s">
        <v>1330</v>
      </c>
      <c r="X25" s="437" t="s">
        <v>1330</v>
      </c>
      <c r="Y25" s="437" t="s">
        <v>1330</v>
      </c>
      <c r="Z25" s="437" t="s">
        <v>1330</v>
      </c>
      <c r="AA25" s="437" t="s">
        <v>1330</v>
      </c>
      <c r="AB25" s="437" t="s">
        <v>1330</v>
      </c>
      <c r="AC25" s="437" t="s">
        <v>1330</v>
      </c>
      <c r="AD25" s="437" t="s">
        <v>1330</v>
      </c>
    </row>
    <row r="26" spans="2:30" ht="15" thickBot="1">
      <c r="B26" s="667">
        <v>16</v>
      </c>
      <c r="C26" s="668" t="s">
        <v>417</v>
      </c>
      <c r="D26" s="440" t="s">
        <v>1330</v>
      </c>
      <c r="E26" s="440" t="s">
        <v>1330</v>
      </c>
      <c r="F26" s="440" t="s">
        <v>1330</v>
      </c>
      <c r="G26" s="440" t="s">
        <v>1330</v>
      </c>
      <c r="H26" s="440" t="s">
        <v>1330</v>
      </c>
      <c r="I26" s="440" t="s">
        <v>1330</v>
      </c>
      <c r="J26" s="440" t="s">
        <v>1330</v>
      </c>
      <c r="K26" s="440" t="s">
        <v>1330</v>
      </c>
      <c r="L26" s="440" t="s">
        <v>1330</v>
      </c>
      <c r="M26" s="440" t="s">
        <v>1330</v>
      </c>
      <c r="N26" s="440" t="s">
        <v>1330</v>
      </c>
      <c r="O26" s="440" t="s">
        <v>1330</v>
      </c>
      <c r="P26" s="440" t="s">
        <v>1330</v>
      </c>
      <c r="Q26" s="440" t="s">
        <v>1330</v>
      </c>
      <c r="R26" s="440" t="s">
        <v>1330</v>
      </c>
      <c r="S26" s="440" t="s">
        <v>1330</v>
      </c>
      <c r="T26" s="440" t="s">
        <v>1330</v>
      </c>
      <c r="U26" s="440" t="s">
        <v>1330</v>
      </c>
      <c r="V26" s="440" t="s">
        <v>1330</v>
      </c>
      <c r="W26" s="440" t="s">
        <v>1330</v>
      </c>
      <c r="X26" s="440" t="s">
        <v>1330</v>
      </c>
      <c r="Y26" s="440" t="s">
        <v>1330</v>
      </c>
      <c r="Z26" s="440" t="s">
        <v>1330</v>
      </c>
      <c r="AA26" s="440" t="s">
        <v>1330</v>
      </c>
      <c r="AB26" s="440" t="s">
        <v>1330</v>
      </c>
      <c r="AC26" s="440" t="s">
        <v>1330</v>
      </c>
      <c r="AD26" s="440" t="s">
        <v>1330</v>
      </c>
    </row>
    <row r="27" spans="2:30" ht="18" customHeight="1" thickBot="1">
      <c r="B27" s="669"/>
      <c r="C27" s="670" t="s">
        <v>418</v>
      </c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</row>
    <row r="28" spans="2:30">
      <c r="B28" s="663">
        <v>17</v>
      </c>
      <c r="C28" s="664" t="s">
        <v>419</v>
      </c>
      <c r="D28" s="436" t="s">
        <v>1317</v>
      </c>
      <c r="E28" s="436" t="s">
        <v>1317</v>
      </c>
      <c r="F28" s="436" t="s">
        <v>1317</v>
      </c>
      <c r="G28" s="436" t="s">
        <v>1317</v>
      </c>
      <c r="H28" s="436" t="s">
        <v>1317</v>
      </c>
      <c r="I28" s="436" t="s">
        <v>1317</v>
      </c>
      <c r="J28" s="436" t="s">
        <v>1317</v>
      </c>
      <c r="K28" s="436" t="s">
        <v>1317</v>
      </c>
      <c r="L28" s="436" t="s">
        <v>1317</v>
      </c>
      <c r="M28" s="436" t="s">
        <v>1317</v>
      </c>
      <c r="N28" s="436" t="s">
        <v>1317</v>
      </c>
      <c r="O28" s="436" t="s">
        <v>1317</v>
      </c>
      <c r="P28" s="436" t="s">
        <v>1317</v>
      </c>
      <c r="Q28" s="436" t="s">
        <v>1317</v>
      </c>
      <c r="R28" s="436" t="s">
        <v>1317</v>
      </c>
      <c r="S28" s="436" t="s">
        <v>1317</v>
      </c>
      <c r="T28" s="436" t="s">
        <v>1317</v>
      </c>
      <c r="U28" s="436" t="s">
        <v>1317</v>
      </c>
      <c r="V28" s="436" t="s">
        <v>1317</v>
      </c>
      <c r="W28" s="436" t="s">
        <v>1317</v>
      </c>
      <c r="X28" s="436" t="s">
        <v>1317</v>
      </c>
      <c r="Y28" s="436" t="s">
        <v>1317</v>
      </c>
      <c r="Z28" s="436" t="s">
        <v>1317</v>
      </c>
      <c r="AA28" s="436" t="s">
        <v>1317</v>
      </c>
      <c r="AB28" s="436" t="s">
        <v>1317</v>
      </c>
      <c r="AC28" s="436" t="s">
        <v>1317</v>
      </c>
      <c r="AD28" s="436" t="s">
        <v>1317</v>
      </c>
    </row>
    <row r="29" spans="2:30">
      <c r="B29" s="665">
        <v>18</v>
      </c>
      <c r="C29" s="666" t="s">
        <v>420</v>
      </c>
      <c r="D29" s="437" t="s">
        <v>1290</v>
      </c>
      <c r="E29" s="437" t="s">
        <v>1290</v>
      </c>
      <c r="F29" s="437" t="s">
        <v>1290</v>
      </c>
      <c r="G29" s="437" t="s">
        <v>1290</v>
      </c>
      <c r="H29" s="437" t="s">
        <v>1290</v>
      </c>
      <c r="I29" s="437" t="s">
        <v>1290</v>
      </c>
      <c r="J29" s="437" t="s">
        <v>1290</v>
      </c>
      <c r="K29" s="437" t="s">
        <v>1290</v>
      </c>
      <c r="L29" s="437" t="s">
        <v>1290</v>
      </c>
      <c r="M29" s="437" t="s">
        <v>1290</v>
      </c>
      <c r="N29" s="437" t="s">
        <v>1290</v>
      </c>
      <c r="O29" s="437" t="s">
        <v>1290</v>
      </c>
      <c r="P29" s="437" t="s">
        <v>1290</v>
      </c>
      <c r="Q29" s="437" t="s">
        <v>1290</v>
      </c>
      <c r="R29" s="437" t="s">
        <v>1290</v>
      </c>
      <c r="S29" s="437" t="s">
        <v>1290</v>
      </c>
      <c r="T29" s="437" t="s">
        <v>1290</v>
      </c>
      <c r="U29" s="437" t="s">
        <v>1290</v>
      </c>
      <c r="V29" s="437" t="s">
        <v>1290</v>
      </c>
      <c r="W29" s="437" t="s">
        <v>1290</v>
      </c>
      <c r="X29" s="437" t="s">
        <v>1290</v>
      </c>
      <c r="Y29" s="437" t="s">
        <v>1290</v>
      </c>
      <c r="Z29" s="437" t="s">
        <v>1290</v>
      </c>
      <c r="AA29" s="437" t="s">
        <v>1290</v>
      </c>
      <c r="AB29" s="437" t="s">
        <v>1290</v>
      </c>
      <c r="AC29" s="437" t="s">
        <v>1290</v>
      </c>
      <c r="AD29" s="437" t="s">
        <v>1290</v>
      </c>
    </row>
    <row r="30" spans="2:30">
      <c r="B30" s="665">
        <v>19</v>
      </c>
      <c r="C30" s="666" t="s">
        <v>421</v>
      </c>
      <c r="D30" s="437" t="s">
        <v>1330</v>
      </c>
      <c r="E30" s="437" t="s">
        <v>1330</v>
      </c>
      <c r="F30" s="437" t="s">
        <v>1330</v>
      </c>
      <c r="G30" s="437" t="s">
        <v>1330</v>
      </c>
      <c r="H30" s="437" t="s">
        <v>1330</v>
      </c>
      <c r="I30" s="437" t="s">
        <v>1330</v>
      </c>
      <c r="J30" s="437" t="s">
        <v>1330</v>
      </c>
      <c r="K30" s="437" t="s">
        <v>1330</v>
      </c>
      <c r="L30" s="437" t="s">
        <v>1330</v>
      </c>
      <c r="M30" s="437" t="s">
        <v>1330</v>
      </c>
      <c r="N30" s="437" t="s">
        <v>1330</v>
      </c>
      <c r="O30" s="437" t="s">
        <v>1330</v>
      </c>
      <c r="P30" s="437" t="s">
        <v>1330</v>
      </c>
      <c r="Q30" s="437" t="s">
        <v>1330</v>
      </c>
      <c r="R30" s="437" t="s">
        <v>1330</v>
      </c>
      <c r="S30" s="437" t="s">
        <v>1330</v>
      </c>
      <c r="T30" s="437" t="s">
        <v>1330</v>
      </c>
      <c r="U30" s="437" t="s">
        <v>1330</v>
      </c>
      <c r="V30" s="437" t="s">
        <v>1330</v>
      </c>
      <c r="W30" s="437" t="s">
        <v>1330</v>
      </c>
      <c r="X30" s="437" t="s">
        <v>1330</v>
      </c>
      <c r="Y30" s="437" t="s">
        <v>1330</v>
      </c>
      <c r="Z30" s="437" t="s">
        <v>1330</v>
      </c>
      <c r="AA30" s="437" t="s">
        <v>1330</v>
      </c>
      <c r="AB30" s="437" t="s">
        <v>1330</v>
      </c>
      <c r="AC30" s="437" t="s">
        <v>1330</v>
      </c>
      <c r="AD30" s="437" t="s">
        <v>1330</v>
      </c>
    </row>
    <row r="31" spans="2:30">
      <c r="B31" s="665" t="s">
        <v>293</v>
      </c>
      <c r="C31" s="666" t="s">
        <v>422</v>
      </c>
      <c r="D31" s="437" t="s">
        <v>1396</v>
      </c>
      <c r="E31" s="437" t="s">
        <v>1396</v>
      </c>
      <c r="F31" s="437" t="s">
        <v>1396</v>
      </c>
      <c r="G31" s="437" t="s">
        <v>1396</v>
      </c>
      <c r="H31" s="437" t="s">
        <v>1396</v>
      </c>
      <c r="I31" s="437" t="s">
        <v>1396</v>
      </c>
      <c r="J31" s="437" t="s">
        <v>1396</v>
      </c>
      <c r="K31" s="437" t="s">
        <v>1396</v>
      </c>
      <c r="L31" s="437" t="s">
        <v>1396</v>
      </c>
      <c r="M31" s="437" t="s">
        <v>1396</v>
      </c>
      <c r="N31" s="437" t="s">
        <v>1396</v>
      </c>
      <c r="O31" s="437" t="s">
        <v>1396</v>
      </c>
      <c r="P31" s="437" t="s">
        <v>1396</v>
      </c>
      <c r="Q31" s="437" t="s">
        <v>1396</v>
      </c>
      <c r="R31" s="437" t="s">
        <v>1396</v>
      </c>
      <c r="S31" s="437" t="s">
        <v>1396</v>
      </c>
      <c r="T31" s="437" t="s">
        <v>1396</v>
      </c>
      <c r="U31" s="437" t="s">
        <v>1396</v>
      </c>
      <c r="V31" s="437" t="s">
        <v>1396</v>
      </c>
      <c r="W31" s="437" t="s">
        <v>1396</v>
      </c>
      <c r="X31" s="437" t="s">
        <v>1396</v>
      </c>
      <c r="Y31" s="437" t="s">
        <v>1396</v>
      </c>
      <c r="Z31" s="437" t="s">
        <v>1396</v>
      </c>
      <c r="AA31" s="437" t="s">
        <v>1396</v>
      </c>
      <c r="AB31" s="437" t="s">
        <v>1396</v>
      </c>
      <c r="AC31" s="437" t="s">
        <v>1396</v>
      </c>
      <c r="AD31" s="437" t="s">
        <v>1396</v>
      </c>
    </row>
    <row r="32" spans="2:30">
      <c r="B32" s="665" t="s">
        <v>295</v>
      </c>
      <c r="C32" s="666" t="s">
        <v>423</v>
      </c>
      <c r="D32" s="437" t="s">
        <v>1396</v>
      </c>
      <c r="E32" s="437" t="s">
        <v>1396</v>
      </c>
      <c r="F32" s="437" t="s">
        <v>1396</v>
      </c>
      <c r="G32" s="437" t="s">
        <v>1396</v>
      </c>
      <c r="H32" s="437" t="s">
        <v>1396</v>
      </c>
      <c r="I32" s="437" t="s">
        <v>1396</v>
      </c>
      <c r="J32" s="437" t="s">
        <v>1396</v>
      </c>
      <c r="K32" s="437" t="s">
        <v>1396</v>
      </c>
      <c r="L32" s="437" t="s">
        <v>1396</v>
      </c>
      <c r="M32" s="437" t="s">
        <v>1396</v>
      </c>
      <c r="N32" s="437" t="s">
        <v>1396</v>
      </c>
      <c r="O32" s="437" t="s">
        <v>1396</v>
      </c>
      <c r="P32" s="437" t="s">
        <v>1396</v>
      </c>
      <c r="Q32" s="437" t="s">
        <v>1396</v>
      </c>
      <c r="R32" s="437" t="s">
        <v>1396</v>
      </c>
      <c r="S32" s="437" t="s">
        <v>1396</v>
      </c>
      <c r="T32" s="437" t="s">
        <v>1396</v>
      </c>
      <c r="U32" s="437" t="s">
        <v>1396</v>
      </c>
      <c r="V32" s="437" t="s">
        <v>1396</v>
      </c>
      <c r="W32" s="437" t="s">
        <v>1396</v>
      </c>
      <c r="X32" s="437" t="s">
        <v>1396</v>
      </c>
      <c r="Y32" s="437" t="s">
        <v>1396</v>
      </c>
      <c r="Z32" s="437" t="s">
        <v>1396</v>
      </c>
      <c r="AA32" s="437" t="s">
        <v>1396</v>
      </c>
      <c r="AB32" s="437" t="s">
        <v>1396</v>
      </c>
      <c r="AC32" s="437" t="s">
        <v>1396</v>
      </c>
      <c r="AD32" s="437" t="s">
        <v>1396</v>
      </c>
    </row>
    <row r="33" spans="2:30">
      <c r="B33" s="665">
        <v>21</v>
      </c>
      <c r="C33" s="666" t="s">
        <v>424</v>
      </c>
      <c r="D33" s="437" t="s">
        <v>1330</v>
      </c>
      <c r="E33" s="437" t="s">
        <v>1330</v>
      </c>
      <c r="F33" s="437" t="s">
        <v>1330</v>
      </c>
      <c r="G33" s="437" t="s">
        <v>1330</v>
      </c>
      <c r="H33" s="437" t="s">
        <v>1330</v>
      </c>
      <c r="I33" s="437" t="s">
        <v>1330</v>
      </c>
      <c r="J33" s="437" t="s">
        <v>1330</v>
      </c>
      <c r="K33" s="437" t="s">
        <v>1330</v>
      </c>
      <c r="L33" s="437" t="s">
        <v>1330</v>
      </c>
      <c r="M33" s="437" t="s">
        <v>1330</v>
      </c>
      <c r="N33" s="437" t="s">
        <v>1330</v>
      </c>
      <c r="O33" s="437" t="s">
        <v>1330</v>
      </c>
      <c r="P33" s="437" t="s">
        <v>1330</v>
      </c>
      <c r="Q33" s="437" t="s">
        <v>1330</v>
      </c>
      <c r="R33" s="437" t="s">
        <v>1330</v>
      </c>
      <c r="S33" s="437" t="s">
        <v>1330</v>
      </c>
      <c r="T33" s="437" t="s">
        <v>1330</v>
      </c>
      <c r="U33" s="437" t="s">
        <v>1330</v>
      </c>
      <c r="V33" s="437" t="s">
        <v>1330</v>
      </c>
      <c r="W33" s="437" t="s">
        <v>1330</v>
      </c>
      <c r="X33" s="437" t="s">
        <v>1330</v>
      </c>
      <c r="Y33" s="437" t="s">
        <v>1330</v>
      </c>
      <c r="Z33" s="437" t="s">
        <v>1330</v>
      </c>
      <c r="AA33" s="437" t="s">
        <v>1330</v>
      </c>
      <c r="AB33" s="437" t="s">
        <v>1330</v>
      </c>
      <c r="AC33" s="437" t="s">
        <v>1330</v>
      </c>
      <c r="AD33" s="437" t="s">
        <v>1330</v>
      </c>
    </row>
    <row r="34" spans="2:30">
      <c r="B34" s="665">
        <v>22</v>
      </c>
      <c r="C34" s="666" t="s">
        <v>425</v>
      </c>
      <c r="D34" s="437" t="s">
        <v>1332</v>
      </c>
      <c r="E34" s="437" t="s">
        <v>1332</v>
      </c>
      <c r="F34" s="437" t="s">
        <v>1332</v>
      </c>
      <c r="G34" s="437" t="s">
        <v>1332</v>
      </c>
      <c r="H34" s="437" t="s">
        <v>1332</v>
      </c>
      <c r="I34" s="437" t="s">
        <v>1332</v>
      </c>
      <c r="J34" s="437" t="s">
        <v>1332</v>
      </c>
      <c r="K34" s="437" t="s">
        <v>1332</v>
      </c>
      <c r="L34" s="437" t="s">
        <v>1332</v>
      </c>
      <c r="M34" s="437" t="s">
        <v>1332</v>
      </c>
      <c r="N34" s="437" t="s">
        <v>1332</v>
      </c>
      <c r="O34" s="437" t="s">
        <v>1332</v>
      </c>
      <c r="P34" s="437" t="s">
        <v>1332</v>
      </c>
      <c r="Q34" s="437" t="s">
        <v>1332</v>
      </c>
      <c r="R34" s="437" t="s">
        <v>1332</v>
      </c>
      <c r="S34" s="437" t="s">
        <v>1332</v>
      </c>
      <c r="T34" s="437" t="s">
        <v>1332</v>
      </c>
      <c r="U34" s="437" t="s">
        <v>1332</v>
      </c>
      <c r="V34" s="437" t="s">
        <v>1332</v>
      </c>
      <c r="W34" s="437" t="s">
        <v>1332</v>
      </c>
      <c r="X34" s="437" t="s">
        <v>1332</v>
      </c>
      <c r="Y34" s="437" t="s">
        <v>1332</v>
      </c>
      <c r="Z34" s="437" t="s">
        <v>1332</v>
      </c>
      <c r="AA34" s="437" t="s">
        <v>1332</v>
      </c>
      <c r="AB34" s="437" t="s">
        <v>1332</v>
      </c>
      <c r="AC34" s="437" t="s">
        <v>1332</v>
      </c>
      <c r="AD34" s="437" t="s">
        <v>1332</v>
      </c>
    </row>
    <row r="35" spans="2:30">
      <c r="B35" s="665">
        <v>23</v>
      </c>
      <c r="C35" s="666" t="s">
        <v>426</v>
      </c>
      <c r="D35" s="437" t="s">
        <v>1397</v>
      </c>
      <c r="E35" s="437" t="s">
        <v>1397</v>
      </c>
      <c r="F35" s="437" t="s">
        <v>1397</v>
      </c>
      <c r="G35" s="437" t="s">
        <v>1397</v>
      </c>
      <c r="H35" s="437" t="s">
        <v>1397</v>
      </c>
      <c r="I35" s="437" t="s">
        <v>1397</v>
      </c>
      <c r="J35" s="437" t="s">
        <v>1397</v>
      </c>
      <c r="K35" s="437" t="s">
        <v>1397</v>
      </c>
      <c r="L35" s="437" t="s">
        <v>1397</v>
      </c>
      <c r="M35" s="437" t="s">
        <v>1397</v>
      </c>
      <c r="N35" s="437" t="s">
        <v>1397</v>
      </c>
      <c r="O35" s="437" t="s">
        <v>1397</v>
      </c>
      <c r="P35" s="437" t="s">
        <v>1397</v>
      </c>
      <c r="Q35" s="437" t="s">
        <v>1397</v>
      </c>
      <c r="R35" s="437" t="s">
        <v>1397</v>
      </c>
      <c r="S35" s="437" t="s">
        <v>1397</v>
      </c>
      <c r="T35" s="437" t="s">
        <v>1397</v>
      </c>
      <c r="U35" s="437" t="s">
        <v>1397</v>
      </c>
      <c r="V35" s="437" t="s">
        <v>1397</v>
      </c>
      <c r="W35" s="437" t="s">
        <v>1397</v>
      </c>
      <c r="X35" s="437" t="s">
        <v>1397</v>
      </c>
      <c r="Y35" s="437" t="s">
        <v>1397</v>
      </c>
      <c r="Z35" s="437" t="s">
        <v>1397</v>
      </c>
      <c r="AA35" s="437" t="s">
        <v>1397</v>
      </c>
      <c r="AB35" s="437" t="s">
        <v>1397</v>
      </c>
      <c r="AC35" s="437" t="s">
        <v>1397</v>
      </c>
      <c r="AD35" s="437" t="s">
        <v>1397</v>
      </c>
    </row>
    <row r="36" spans="2:30">
      <c r="B36" s="665">
        <v>24</v>
      </c>
      <c r="C36" s="666" t="s">
        <v>427</v>
      </c>
      <c r="D36" s="437" t="s">
        <v>1290</v>
      </c>
      <c r="E36" s="437" t="s">
        <v>1290</v>
      </c>
      <c r="F36" s="437" t="s">
        <v>1290</v>
      </c>
      <c r="G36" s="437" t="s">
        <v>1290</v>
      </c>
      <c r="H36" s="437" t="s">
        <v>1290</v>
      </c>
      <c r="I36" s="437" t="s">
        <v>1290</v>
      </c>
      <c r="J36" s="437" t="s">
        <v>1290</v>
      </c>
      <c r="K36" s="437" t="s">
        <v>1290</v>
      </c>
      <c r="L36" s="437" t="s">
        <v>1290</v>
      </c>
      <c r="M36" s="437" t="s">
        <v>1290</v>
      </c>
      <c r="N36" s="437" t="s">
        <v>1290</v>
      </c>
      <c r="O36" s="437" t="s">
        <v>1290</v>
      </c>
      <c r="P36" s="437" t="s">
        <v>1290</v>
      </c>
      <c r="Q36" s="437" t="s">
        <v>1290</v>
      </c>
      <c r="R36" s="437" t="s">
        <v>1290</v>
      </c>
      <c r="S36" s="437" t="s">
        <v>1290</v>
      </c>
      <c r="T36" s="437" t="s">
        <v>1290</v>
      </c>
      <c r="U36" s="437" t="s">
        <v>1290</v>
      </c>
      <c r="V36" s="437" t="s">
        <v>1290</v>
      </c>
      <c r="W36" s="437" t="s">
        <v>1290</v>
      </c>
      <c r="X36" s="437" t="s">
        <v>1290</v>
      </c>
      <c r="Y36" s="437" t="s">
        <v>1290</v>
      </c>
      <c r="Z36" s="437" t="s">
        <v>1290</v>
      </c>
      <c r="AA36" s="437" t="s">
        <v>1290</v>
      </c>
      <c r="AB36" s="437" t="s">
        <v>1290</v>
      </c>
      <c r="AC36" s="437" t="s">
        <v>1290</v>
      </c>
      <c r="AD36" s="437" t="s">
        <v>1290</v>
      </c>
    </row>
    <row r="37" spans="2:30">
      <c r="B37" s="665">
        <v>25</v>
      </c>
      <c r="C37" s="666" t="s">
        <v>428</v>
      </c>
      <c r="D37" s="437" t="s">
        <v>1290</v>
      </c>
      <c r="E37" s="437" t="s">
        <v>1290</v>
      </c>
      <c r="F37" s="437" t="s">
        <v>1290</v>
      </c>
      <c r="G37" s="437" t="s">
        <v>1290</v>
      </c>
      <c r="H37" s="437" t="s">
        <v>1290</v>
      </c>
      <c r="I37" s="437" t="s">
        <v>1290</v>
      </c>
      <c r="J37" s="437" t="s">
        <v>1290</v>
      </c>
      <c r="K37" s="437" t="s">
        <v>1290</v>
      </c>
      <c r="L37" s="437" t="s">
        <v>1290</v>
      </c>
      <c r="M37" s="437" t="s">
        <v>1290</v>
      </c>
      <c r="N37" s="437" t="s">
        <v>1290</v>
      </c>
      <c r="O37" s="437" t="s">
        <v>1290</v>
      </c>
      <c r="P37" s="437" t="s">
        <v>1290</v>
      </c>
      <c r="Q37" s="437" t="s">
        <v>1290</v>
      </c>
      <c r="R37" s="437" t="s">
        <v>1290</v>
      </c>
      <c r="S37" s="437" t="s">
        <v>1290</v>
      </c>
      <c r="T37" s="437" t="s">
        <v>1290</v>
      </c>
      <c r="U37" s="437" t="s">
        <v>1290</v>
      </c>
      <c r="V37" s="437" t="s">
        <v>1290</v>
      </c>
      <c r="W37" s="437" t="s">
        <v>1290</v>
      </c>
      <c r="X37" s="437" t="s">
        <v>1290</v>
      </c>
      <c r="Y37" s="437" t="s">
        <v>1290</v>
      </c>
      <c r="Z37" s="437" t="s">
        <v>1290</v>
      </c>
      <c r="AA37" s="437" t="s">
        <v>1290</v>
      </c>
      <c r="AB37" s="437" t="s">
        <v>1290</v>
      </c>
      <c r="AC37" s="437" t="s">
        <v>1290</v>
      </c>
      <c r="AD37" s="437" t="s">
        <v>1290</v>
      </c>
    </row>
    <row r="38" spans="2:30">
      <c r="B38" s="665">
        <v>26</v>
      </c>
      <c r="C38" s="666" t="s">
        <v>429</v>
      </c>
      <c r="D38" s="437" t="s">
        <v>1290</v>
      </c>
      <c r="E38" s="437" t="s">
        <v>1290</v>
      </c>
      <c r="F38" s="437" t="s">
        <v>1290</v>
      </c>
      <c r="G38" s="437" t="s">
        <v>1290</v>
      </c>
      <c r="H38" s="437" t="s">
        <v>1290</v>
      </c>
      <c r="I38" s="437" t="s">
        <v>1290</v>
      </c>
      <c r="J38" s="437" t="s">
        <v>1290</v>
      </c>
      <c r="K38" s="437" t="s">
        <v>1290</v>
      </c>
      <c r="L38" s="437" t="s">
        <v>1290</v>
      </c>
      <c r="M38" s="437" t="s">
        <v>1290</v>
      </c>
      <c r="N38" s="437" t="s">
        <v>1290</v>
      </c>
      <c r="O38" s="437" t="s">
        <v>1290</v>
      </c>
      <c r="P38" s="437" t="s">
        <v>1290</v>
      </c>
      <c r="Q38" s="437" t="s">
        <v>1290</v>
      </c>
      <c r="R38" s="437" t="s">
        <v>1290</v>
      </c>
      <c r="S38" s="437" t="s">
        <v>1290</v>
      </c>
      <c r="T38" s="437" t="s">
        <v>1290</v>
      </c>
      <c r="U38" s="437" t="s">
        <v>1290</v>
      </c>
      <c r="V38" s="437" t="s">
        <v>1290</v>
      </c>
      <c r="W38" s="437" t="s">
        <v>1290</v>
      </c>
      <c r="X38" s="437" t="s">
        <v>1290</v>
      </c>
      <c r="Y38" s="437" t="s">
        <v>1290</v>
      </c>
      <c r="Z38" s="437" t="s">
        <v>1290</v>
      </c>
      <c r="AA38" s="437" t="s">
        <v>1290</v>
      </c>
      <c r="AB38" s="437" t="s">
        <v>1290</v>
      </c>
      <c r="AC38" s="437" t="s">
        <v>1290</v>
      </c>
      <c r="AD38" s="437" t="s">
        <v>1290</v>
      </c>
    </row>
    <row r="39" spans="2:30">
      <c r="B39" s="665">
        <v>27</v>
      </c>
      <c r="C39" s="666" t="s">
        <v>430</v>
      </c>
      <c r="D39" s="437" t="s">
        <v>1290</v>
      </c>
      <c r="E39" s="437" t="s">
        <v>1290</v>
      </c>
      <c r="F39" s="437" t="s">
        <v>1290</v>
      </c>
      <c r="G39" s="437" t="s">
        <v>1290</v>
      </c>
      <c r="H39" s="437" t="s">
        <v>1290</v>
      </c>
      <c r="I39" s="437" t="s">
        <v>1290</v>
      </c>
      <c r="J39" s="437" t="s">
        <v>1290</v>
      </c>
      <c r="K39" s="437" t="s">
        <v>1290</v>
      </c>
      <c r="L39" s="437" t="s">
        <v>1290</v>
      </c>
      <c r="M39" s="437" t="s">
        <v>1290</v>
      </c>
      <c r="N39" s="437" t="s">
        <v>1290</v>
      </c>
      <c r="O39" s="437" t="s">
        <v>1290</v>
      </c>
      <c r="P39" s="437" t="s">
        <v>1290</v>
      </c>
      <c r="Q39" s="437" t="s">
        <v>1290</v>
      </c>
      <c r="R39" s="437" t="s">
        <v>1290</v>
      </c>
      <c r="S39" s="437" t="s">
        <v>1290</v>
      </c>
      <c r="T39" s="437" t="s">
        <v>1290</v>
      </c>
      <c r="U39" s="437" t="s">
        <v>1290</v>
      </c>
      <c r="V39" s="437" t="s">
        <v>1290</v>
      </c>
      <c r="W39" s="437" t="s">
        <v>1290</v>
      </c>
      <c r="X39" s="437" t="s">
        <v>1290</v>
      </c>
      <c r="Y39" s="437" t="s">
        <v>1290</v>
      </c>
      <c r="Z39" s="437" t="s">
        <v>1290</v>
      </c>
      <c r="AA39" s="437" t="s">
        <v>1290</v>
      </c>
      <c r="AB39" s="437" t="s">
        <v>1290</v>
      </c>
      <c r="AC39" s="437" t="s">
        <v>1290</v>
      </c>
      <c r="AD39" s="437" t="s">
        <v>1290</v>
      </c>
    </row>
    <row r="40" spans="2:30">
      <c r="B40" s="665">
        <v>28</v>
      </c>
      <c r="C40" s="666" t="s">
        <v>431</v>
      </c>
      <c r="D40" s="437" t="s">
        <v>1290</v>
      </c>
      <c r="E40" s="437" t="s">
        <v>1290</v>
      </c>
      <c r="F40" s="437" t="s">
        <v>1290</v>
      </c>
      <c r="G40" s="437" t="s">
        <v>1290</v>
      </c>
      <c r="H40" s="437" t="s">
        <v>1290</v>
      </c>
      <c r="I40" s="437" t="s">
        <v>1290</v>
      </c>
      <c r="J40" s="437" t="s">
        <v>1290</v>
      </c>
      <c r="K40" s="437" t="s">
        <v>1290</v>
      </c>
      <c r="L40" s="437" t="s">
        <v>1290</v>
      </c>
      <c r="M40" s="437" t="s">
        <v>1290</v>
      </c>
      <c r="N40" s="437" t="s">
        <v>1290</v>
      </c>
      <c r="O40" s="437" t="s">
        <v>1290</v>
      </c>
      <c r="P40" s="437" t="s">
        <v>1290</v>
      </c>
      <c r="Q40" s="437" t="s">
        <v>1290</v>
      </c>
      <c r="R40" s="437" t="s">
        <v>1290</v>
      </c>
      <c r="S40" s="437" t="s">
        <v>1290</v>
      </c>
      <c r="T40" s="437" t="s">
        <v>1290</v>
      </c>
      <c r="U40" s="437" t="s">
        <v>1290</v>
      </c>
      <c r="V40" s="437" t="s">
        <v>1290</v>
      </c>
      <c r="W40" s="437" t="s">
        <v>1290</v>
      </c>
      <c r="X40" s="437" t="s">
        <v>1290</v>
      </c>
      <c r="Y40" s="437" t="s">
        <v>1290</v>
      </c>
      <c r="Z40" s="437" t="s">
        <v>1290</v>
      </c>
      <c r="AA40" s="437" t="s">
        <v>1290</v>
      </c>
      <c r="AB40" s="437" t="s">
        <v>1290</v>
      </c>
      <c r="AC40" s="437" t="s">
        <v>1290</v>
      </c>
      <c r="AD40" s="437" t="s">
        <v>1290</v>
      </c>
    </row>
    <row r="41" spans="2:30">
      <c r="B41" s="665">
        <v>29</v>
      </c>
      <c r="C41" s="666" t="s">
        <v>432</v>
      </c>
      <c r="D41" s="437" t="s">
        <v>1290</v>
      </c>
      <c r="E41" s="437" t="s">
        <v>1290</v>
      </c>
      <c r="F41" s="437" t="s">
        <v>1290</v>
      </c>
      <c r="G41" s="437" t="s">
        <v>1290</v>
      </c>
      <c r="H41" s="437" t="s">
        <v>1290</v>
      </c>
      <c r="I41" s="437" t="s">
        <v>1290</v>
      </c>
      <c r="J41" s="437" t="s">
        <v>1290</v>
      </c>
      <c r="K41" s="437" t="s">
        <v>1290</v>
      </c>
      <c r="L41" s="437" t="s">
        <v>1290</v>
      </c>
      <c r="M41" s="437" t="s">
        <v>1290</v>
      </c>
      <c r="N41" s="437" t="s">
        <v>1290</v>
      </c>
      <c r="O41" s="437" t="s">
        <v>1290</v>
      </c>
      <c r="P41" s="437" t="s">
        <v>1290</v>
      </c>
      <c r="Q41" s="437" t="s">
        <v>1290</v>
      </c>
      <c r="R41" s="437" t="s">
        <v>1290</v>
      </c>
      <c r="S41" s="437" t="s">
        <v>1290</v>
      </c>
      <c r="T41" s="437" t="s">
        <v>1290</v>
      </c>
      <c r="U41" s="437" t="s">
        <v>1290</v>
      </c>
      <c r="V41" s="437" t="s">
        <v>1290</v>
      </c>
      <c r="W41" s="437" t="s">
        <v>1290</v>
      </c>
      <c r="X41" s="437" t="s">
        <v>1290</v>
      </c>
      <c r="Y41" s="437" t="s">
        <v>1290</v>
      </c>
      <c r="Z41" s="437" t="s">
        <v>1290</v>
      </c>
      <c r="AA41" s="437" t="s">
        <v>1290</v>
      </c>
      <c r="AB41" s="437" t="s">
        <v>1290</v>
      </c>
      <c r="AC41" s="437" t="s">
        <v>1290</v>
      </c>
      <c r="AD41" s="437" t="s">
        <v>1290</v>
      </c>
    </row>
    <row r="42" spans="2:30">
      <c r="B42" s="665">
        <v>30</v>
      </c>
      <c r="C42" s="666" t="s">
        <v>433</v>
      </c>
      <c r="D42" s="437" t="s">
        <v>1330</v>
      </c>
      <c r="E42" s="437" t="s">
        <v>1330</v>
      </c>
      <c r="F42" s="437" t="s">
        <v>1330</v>
      </c>
      <c r="G42" s="437" t="s">
        <v>1330</v>
      </c>
      <c r="H42" s="437" t="s">
        <v>1330</v>
      </c>
      <c r="I42" s="437" t="s">
        <v>1330</v>
      </c>
      <c r="J42" s="437" t="s">
        <v>1330</v>
      </c>
      <c r="K42" s="437" t="s">
        <v>1330</v>
      </c>
      <c r="L42" s="437" t="s">
        <v>1330</v>
      </c>
      <c r="M42" s="437" t="s">
        <v>1330</v>
      </c>
      <c r="N42" s="437" t="s">
        <v>1330</v>
      </c>
      <c r="O42" s="437" t="s">
        <v>1330</v>
      </c>
      <c r="P42" s="437" t="s">
        <v>1330</v>
      </c>
      <c r="Q42" s="437" t="s">
        <v>1330</v>
      </c>
      <c r="R42" s="437" t="s">
        <v>1330</v>
      </c>
      <c r="S42" s="437" t="s">
        <v>1330</v>
      </c>
      <c r="T42" s="437" t="s">
        <v>1330</v>
      </c>
      <c r="U42" s="437" t="s">
        <v>1330</v>
      </c>
      <c r="V42" s="437" t="s">
        <v>1330</v>
      </c>
      <c r="W42" s="437" t="s">
        <v>1330</v>
      </c>
      <c r="X42" s="437" t="s">
        <v>1330</v>
      </c>
      <c r="Y42" s="437" t="s">
        <v>1330</v>
      </c>
      <c r="Z42" s="437" t="s">
        <v>1330</v>
      </c>
      <c r="AA42" s="437" t="s">
        <v>1330</v>
      </c>
      <c r="AB42" s="437" t="s">
        <v>1330</v>
      </c>
      <c r="AC42" s="437" t="s">
        <v>1330</v>
      </c>
      <c r="AD42" s="437" t="s">
        <v>1330</v>
      </c>
    </row>
    <row r="43" spans="2:30">
      <c r="B43" s="665">
        <v>31</v>
      </c>
      <c r="C43" s="666" t="s">
        <v>434</v>
      </c>
      <c r="D43" s="437" t="s">
        <v>1290</v>
      </c>
      <c r="E43" s="437" t="s">
        <v>1290</v>
      </c>
      <c r="F43" s="437" t="s">
        <v>1290</v>
      </c>
      <c r="G43" s="437" t="s">
        <v>1290</v>
      </c>
      <c r="H43" s="437" t="s">
        <v>1290</v>
      </c>
      <c r="I43" s="437" t="s">
        <v>1290</v>
      </c>
      <c r="J43" s="437" t="s">
        <v>1290</v>
      </c>
      <c r="K43" s="437" t="s">
        <v>1290</v>
      </c>
      <c r="L43" s="437" t="s">
        <v>1290</v>
      </c>
      <c r="M43" s="437" t="s">
        <v>1290</v>
      </c>
      <c r="N43" s="437" t="s">
        <v>1290</v>
      </c>
      <c r="O43" s="437" t="s">
        <v>1290</v>
      </c>
      <c r="P43" s="437" t="s">
        <v>1290</v>
      </c>
      <c r="Q43" s="437" t="s">
        <v>1290</v>
      </c>
      <c r="R43" s="437" t="s">
        <v>1290</v>
      </c>
      <c r="S43" s="437" t="s">
        <v>1290</v>
      </c>
      <c r="T43" s="437" t="s">
        <v>1290</v>
      </c>
      <c r="U43" s="437" t="s">
        <v>1290</v>
      </c>
      <c r="V43" s="437" t="s">
        <v>1290</v>
      </c>
      <c r="W43" s="437" t="s">
        <v>1290</v>
      </c>
      <c r="X43" s="437" t="s">
        <v>1290</v>
      </c>
      <c r="Y43" s="437" t="s">
        <v>1290</v>
      </c>
      <c r="Z43" s="437" t="s">
        <v>1290</v>
      </c>
      <c r="AA43" s="437" t="s">
        <v>1290</v>
      </c>
      <c r="AB43" s="437" t="s">
        <v>1290</v>
      </c>
      <c r="AC43" s="437" t="s">
        <v>1290</v>
      </c>
      <c r="AD43" s="437" t="s">
        <v>1290</v>
      </c>
    </row>
    <row r="44" spans="2:30">
      <c r="B44" s="665">
        <v>32</v>
      </c>
      <c r="C44" s="666" t="s">
        <v>435</v>
      </c>
      <c r="D44" s="437" t="s">
        <v>1290</v>
      </c>
      <c r="E44" s="437" t="s">
        <v>1290</v>
      </c>
      <c r="F44" s="437" t="s">
        <v>1290</v>
      </c>
      <c r="G44" s="437" t="s">
        <v>1290</v>
      </c>
      <c r="H44" s="437" t="s">
        <v>1290</v>
      </c>
      <c r="I44" s="437" t="s">
        <v>1290</v>
      </c>
      <c r="J44" s="437" t="s">
        <v>1290</v>
      </c>
      <c r="K44" s="437" t="s">
        <v>1290</v>
      </c>
      <c r="L44" s="437" t="s">
        <v>1290</v>
      </c>
      <c r="M44" s="437" t="s">
        <v>1290</v>
      </c>
      <c r="N44" s="437" t="s">
        <v>1290</v>
      </c>
      <c r="O44" s="437" t="s">
        <v>1290</v>
      </c>
      <c r="P44" s="437" t="s">
        <v>1290</v>
      </c>
      <c r="Q44" s="437" t="s">
        <v>1290</v>
      </c>
      <c r="R44" s="437" t="s">
        <v>1290</v>
      </c>
      <c r="S44" s="437" t="s">
        <v>1290</v>
      </c>
      <c r="T44" s="437" t="s">
        <v>1290</v>
      </c>
      <c r="U44" s="437" t="s">
        <v>1290</v>
      </c>
      <c r="V44" s="437" t="s">
        <v>1290</v>
      </c>
      <c r="W44" s="437" t="s">
        <v>1290</v>
      </c>
      <c r="X44" s="437" t="s">
        <v>1290</v>
      </c>
      <c r="Y44" s="437" t="s">
        <v>1290</v>
      </c>
      <c r="Z44" s="437" t="s">
        <v>1290</v>
      </c>
      <c r="AA44" s="437" t="s">
        <v>1290</v>
      </c>
      <c r="AB44" s="437" t="s">
        <v>1290</v>
      </c>
      <c r="AC44" s="437" t="s">
        <v>1290</v>
      </c>
      <c r="AD44" s="437" t="s">
        <v>1290</v>
      </c>
    </row>
    <row r="45" spans="2:30" ht="29.1" customHeight="1">
      <c r="B45" s="665">
        <v>33</v>
      </c>
      <c r="C45" s="666" t="s">
        <v>436</v>
      </c>
      <c r="D45" s="437" t="s">
        <v>1290</v>
      </c>
      <c r="E45" s="437" t="s">
        <v>1290</v>
      </c>
      <c r="F45" s="437" t="s">
        <v>1290</v>
      </c>
      <c r="G45" s="437" t="s">
        <v>1290</v>
      </c>
      <c r="H45" s="437" t="s">
        <v>1290</v>
      </c>
      <c r="I45" s="437" t="s">
        <v>1290</v>
      </c>
      <c r="J45" s="437" t="s">
        <v>1290</v>
      </c>
      <c r="K45" s="437" t="s">
        <v>1290</v>
      </c>
      <c r="L45" s="437" t="s">
        <v>1290</v>
      </c>
      <c r="M45" s="437" t="s">
        <v>1290</v>
      </c>
      <c r="N45" s="437" t="s">
        <v>1290</v>
      </c>
      <c r="O45" s="437" t="s">
        <v>1290</v>
      </c>
      <c r="P45" s="437" t="s">
        <v>1290</v>
      </c>
      <c r="Q45" s="437" t="s">
        <v>1290</v>
      </c>
      <c r="R45" s="437" t="s">
        <v>1290</v>
      </c>
      <c r="S45" s="437" t="s">
        <v>1290</v>
      </c>
      <c r="T45" s="437" t="s">
        <v>1290</v>
      </c>
      <c r="U45" s="437" t="s">
        <v>1290</v>
      </c>
      <c r="V45" s="437" t="s">
        <v>1290</v>
      </c>
      <c r="W45" s="437" t="s">
        <v>1290</v>
      </c>
      <c r="X45" s="437" t="s">
        <v>1290</v>
      </c>
      <c r="Y45" s="437" t="s">
        <v>1290</v>
      </c>
      <c r="Z45" s="437" t="s">
        <v>1290</v>
      </c>
      <c r="AA45" s="437" t="s">
        <v>1290</v>
      </c>
      <c r="AB45" s="437" t="s">
        <v>1290</v>
      </c>
      <c r="AC45" s="437" t="s">
        <v>1290</v>
      </c>
      <c r="AD45" s="437" t="s">
        <v>1290</v>
      </c>
    </row>
    <row r="46" spans="2:30">
      <c r="B46" s="665">
        <v>34</v>
      </c>
      <c r="C46" s="666" t="s">
        <v>437</v>
      </c>
      <c r="D46" s="437" t="s">
        <v>1290</v>
      </c>
      <c r="E46" s="437" t="s">
        <v>1290</v>
      </c>
      <c r="F46" s="437" t="s">
        <v>1290</v>
      </c>
      <c r="G46" s="437" t="s">
        <v>1290</v>
      </c>
      <c r="H46" s="437" t="s">
        <v>1290</v>
      </c>
      <c r="I46" s="437" t="s">
        <v>1290</v>
      </c>
      <c r="J46" s="437" t="s">
        <v>1290</v>
      </c>
      <c r="K46" s="437" t="s">
        <v>1290</v>
      </c>
      <c r="L46" s="437" t="s">
        <v>1290</v>
      </c>
      <c r="M46" s="437" t="s">
        <v>1290</v>
      </c>
      <c r="N46" s="437" t="s">
        <v>1290</v>
      </c>
      <c r="O46" s="437" t="s">
        <v>1290</v>
      </c>
      <c r="P46" s="437" t="s">
        <v>1290</v>
      </c>
      <c r="Q46" s="437" t="s">
        <v>1290</v>
      </c>
      <c r="R46" s="437" t="s">
        <v>1290</v>
      </c>
      <c r="S46" s="437" t="s">
        <v>1290</v>
      </c>
      <c r="T46" s="437" t="s">
        <v>1290</v>
      </c>
      <c r="U46" s="437" t="s">
        <v>1290</v>
      </c>
      <c r="V46" s="437" t="s">
        <v>1290</v>
      </c>
      <c r="W46" s="437" t="s">
        <v>1290</v>
      </c>
      <c r="X46" s="437" t="s">
        <v>1290</v>
      </c>
      <c r="Y46" s="437" t="s">
        <v>1290</v>
      </c>
      <c r="Z46" s="437" t="s">
        <v>1290</v>
      </c>
      <c r="AA46" s="437" t="s">
        <v>1290</v>
      </c>
      <c r="AB46" s="437" t="s">
        <v>1290</v>
      </c>
      <c r="AC46" s="437" t="s">
        <v>1290</v>
      </c>
      <c r="AD46" s="437" t="s">
        <v>1290</v>
      </c>
    </row>
    <row r="47" spans="2:30">
      <c r="B47" s="665" t="s">
        <v>438</v>
      </c>
      <c r="C47" s="666" t="s">
        <v>439</v>
      </c>
      <c r="D47" s="437" t="s">
        <v>1290</v>
      </c>
      <c r="E47" s="437" t="s">
        <v>1290</v>
      </c>
      <c r="F47" s="437" t="s">
        <v>1290</v>
      </c>
      <c r="G47" s="437" t="s">
        <v>1290</v>
      </c>
      <c r="H47" s="437" t="s">
        <v>1290</v>
      </c>
      <c r="I47" s="437" t="s">
        <v>1290</v>
      </c>
      <c r="J47" s="437" t="s">
        <v>1290</v>
      </c>
      <c r="K47" s="437" t="s">
        <v>1290</v>
      </c>
      <c r="L47" s="437" t="s">
        <v>1290</v>
      </c>
      <c r="M47" s="437" t="s">
        <v>1290</v>
      </c>
      <c r="N47" s="437" t="s">
        <v>1290</v>
      </c>
      <c r="O47" s="437" t="s">
        <v>1290</v>
      </c>
      <c r="P47" s="437" t="s">
        <v>1290</v>
      </c>
      <c r="Q47" s="437" t="s">
        <v>1290</v>
      </c>
      <c r="R47" s="437" t="s">
        <v>1290</v>
      </c>
      <c r="S47" s="437" t="s">
        <v>1290</v>
      </c>
      <c r="T47" s="437" t="s">
        <v>1290</v>
      </c>
      <c r="U47" s="437" t="s">
        <v>1290</v>
      </c>
      <c r="V47" s="437" t="s">
        <v>1290</v>
      </c>
      <c r="W47" s="437" t="s">
        <v>1290</v>
      </c>
      <c r="X47" s="437" t="s">
        <v>1290</v>
      </c>
      <c r="Y47" s="437" t="s">
        <v>1290</v>
      </c>
      <c r="Z47" s="437" t="s">
        <v>1290</v>
      </c>
      <c r="AA47" s="437" t="s">
        <v>1290</v>
      </c>
      <c r="AB47" s="437" t="s">
        <v>1290</v>
      </c>
      <c r="AC47" s="437" t="s">
        <v>1290</v>
      </c>
      <c r="AD47" s="437" t="s">
        <v>1290</v>
      </c>
    </row>
    <row r="48" spans="2:30">
      <c r="B48" s="665" t="s">
        <v>440</v>
      </c>
      <c r="C48" s="666" t="s">
        <v>441</v>
      </c>
      <c r="D48" s="437">
        <v>10</v>
      </c>
      <c r="E48" s="437">
        <v>10</v>
      </c>
      <c r="F48" s="437">
        <v>10</v>
      </c>
      <c r="G48" s="437">
        <v>10</v>
      </c>
      <c r="H48" s="437">
        <v>10</v>
      </c>
      <c r="I48" s="437">
        <v>10</v>
      </c>
      <c r="J48" s="437">
        <v>10</v>
      </c>
      <c r="K48" s="437">
        <v>10</v>
      </c>
      <c r="L48" s="437">
        <v>10</v>
      </c>
      <c r="M48" s="437">
        <v>10</v>
      </c>
      <c r="N48" s="437">
        <v>10</v>
      </c>
      <c r="O48" s="437">
        <v>10</v>
      </c>
      <c r="P48" s="437">
        <v>10</v>
      </c>
      <c r="Q48" s="437">
        <v>10</v>
      </c>
      <c r="R48" s="437">
        <v>10</v>
      </c>
      <c r="S48" s="437">
        <v>10</v>
      </c>
      <c r="T48" s="437">
        <v>10</v>
      </c>
      <c r="U48" s="437">
        <v>10</v>
      </c>
      <c r="V48" s="437">
        <v>10</v>
      </c>
      <c r="W48" s="437">
        <v>10</v>
      </c>
      <c r="X48" s="437">
        <v>10</v>
      </c>
      <c r="Y48" s="437">
        <v>10</v>
      </c>
      <c r="Z48" s="437">
        <v>10</v>
      </c>
      <c r="AA48" s="437">
        <v>10</v>
      </c>
      <c r="AB48" s="437">
        <v>10</v>
      </c>
      <c r="AC48" s="437">
        <v>10</v>
      </c>
      <c r="AD48" s="437">
        <v>10</v>
      </c>
    </row>
    <row r="49" spans="2:30" ht="20.25" customHeight="1">
      <c r="B49" s="665">
        <v>35</v>
      </c>
      <c r="C49" s="666" t="s">
        <v>442</v>
      </c>
      <c r="D49" s="437" t="s">
        <v>1290</v>
      </c>
      <c r="E49" s="437" t="s">
        <v>1290</v>
      </c>
      <c r="F49" s="437" t="s">
        <v>1290</v>
      </c>
      <c r="G49" s="437" t="s">
        <v>1290</v>
      </c>
      <c r="H49" s="437" t="s">
        <v>1290</v>
      </c>
      <c r="I49" s="437" t="s">
        <v>1290</v>
      </c>
      <c r="J49" s="437" t="s">
        <v>1290</v>
      </c>
      <c r="K49" s="437" t="s">
        <v>1290</v>
      </c>
      <c r="L49" s="437" t="s">
        <v>1290</v>
      </c>
      <c r="M49" s="437" t="s">
        <v>1290</v>
      </c>
      <c r="N49" s="437" t="s">
        <v>1290</v>
      </c>
      <c r="O49" s="437" t="s">
        <v>1290</v>
      </c>
      <c r="P49" s="437" t="s">
        <v>1290</v>
      </c>
      <c r="Q49" s="437" t="s">
        <v>1290</v>
      </c>
      <c r="R49" s="437" t="s">
        <v>1290</v>
      </c>
      <c r="S49" s="437" t="s">
        <v>1290</v>
      </c>
      <c r="T49" s="437" t="s">
        <v>1290</v>
      </c>
      <c r="U49" s="437" t="s">
        <v>1290</v>
      </c>
      <c r="V49" s="437" t="s">
        <v>1290</v>
      </c>
      <c r="W49" s="437" t="s">
        <v>1290</v>
      </c>
      <c r="X49" s="437" t="s">
        <v>1290</v>
      </c>
      <c r="Y49" s="437" t="s">
        <v>1290</v>
      </c>
      <c r="Z49" s="437" t="s">
        <v>1290</v>
      </c>
      <c r="AA49" s="437" t="s">
        <v>1290</v>
      </c>
      <c r="AB49" s="437" t="s">
        <v>1290</v>
      </c>
      <c r="AC49" s="437" t="s">
        <v>1290</v>
      </c>
      <c r="AD49" s="437" t="s">
        <v>1290</v>
      </c>
    </row>
    <row r="50" spans="2:30">
      <c r="B50" s="665">
        <v>36</v>
      </c>
      <c r="C50" s="666" t="s">
        <v>443</v>
      </c>
      <c r="D50" s="437" t="s">
        <v>1330</v>
      </c>
      <c r="E50" s="437" t="s">
        <v>1330</v>
      </c>
      <c r="F50" s="437" t="s">
        <v>1330</v>
      </c>
      <c r="G50" s="437" t="s">
        <v>1330</v>
      </c>
      <c r="H50" s="437" t="s">
        <v>1330</v>
      </c>
      <c r="I50" s="437" t="s">
        <v>1330</v>
      </c>
      <c r="J50" s="437" t="s">
        <v>1330</v>
      </c>
      <c r="K50" s="437" t="s">
        <v>1330</v>
      </c>
      <c r="L50" s="437" t="s">
        <v>1330</v>
      </c>
      <c r="M50" s="437" t="s">
        <v>1330</v>
      </c>
      <c r="N50" s="437" t="s">
        <v>1330</v>
      </c>
      <c r="O50" s="437" t="s">
        <v>1330</v>
      </c>
      <c r="P50" s="437" t="s">
        <v>1330</v>
      </c>
      <c r="Q50" s="437" t="s">
        <v>1330</v>
      </c>
      <c r="R50" s="437" t="s">
        <v>1330</v>
      </c>
      <c r="S50" s="437" t="s">
        <v>1330</v>
      </c>
      <c r="T50" s="437" t="s">
        <v>1330</v>
      </c>
      <c r="U50" s="437" t="s">
        <v>1330</v>
      </c>
      <c r="V50" s="437" t="s">
        <v>1330</v>
      </c>
      <c r="W50" s="437" t="s">
        <v>1330</v>
      </c>
      <c r="X50" s="437" t="s">
        <v>1330</v>
      </c>
      <c r="Y50" s="437" t="s">
        <v>1330</v>
      </c>
      <c r="Z50" s="437" t="s">
        <v>1330</v>
      </c>
      <c r="AA50" s="437" t="s">
        <v>1330</v>
      </c>
      <c r="AB50" s="437" t="s">
        <v>1330</v>
      </c>
      <c r="AC50" s="437" t="s">
        <v>1330</v>
      </c>
      <c r="AD50" s="437" t="s">
        <v>1330</v>
      </c>
    </row>
    <row r="51" spans="2:30">
      <c r="B51" s="665">
        <v>37</v>
      </c>
      <c r="C51" s="666" t="s">
        <v>444</v>
      </c>
      <c r="D51" s="437" t="s">
        <v>1290</v>
      </c>
      <c r="E51" s="437" t="s">
        <v>1290</v>
      </c>
      <c r="F51" s="437" t="s">
        <v>1290</v>
      </c>
      <c r="G51" s="437" t="s">
        <v>1290</v>
      </c>
      <c r="H51" s="437" t="s">
        <v>1290</v>
      </c>
      <c r="I51" s="437" t="s">
        <v>1290</v>
      </c>
      <c r="J51" s="437" t="s">
        <v>1290</v>
      </c>
      <c r="K51" s="437" t="s">
        <v>1290</v>
      </c>
      <c r="L51" s="437" t="s">
        <v>1290</v>
      </c>
      <c r="M51" s="437" t="s">
        <v>1290</v>
      </c>
      <c r="N51" s="437" t="s">
        <v>1290</v>
      </c>
      <c r="O51" s="437" t="s">
        <v>1290</v>
      </c>
      <c r="P51" s="437" t="s">
        <v>1290</v>
      </c>
      <c r="Q51" s="437" t="s">
        <v>1290</v>
      </c>
      <c r="R51" s="437" t="s">
        <v>1290</v>
      </c>
      <c r="S51" s="437" t="s">
        <v>1290</v>
      </c>
      <c r="T51" s="437" t="s">
        <v>1290</v>
      </c>
      <c r="U51" s="437" t="s">
        <v>1290</v>
      </c>
      <c r="V51" s="437" t="s">
        <v>1290</v>
      </c>
      <c r="W51" s="437" t="s">
        <v>1290</v>
      </c>
      <c r="X51" s="437" t="s">
        <v>1290</v>
      </c>
      <c r="Y51" s="437" t="s">
        <v>1290</v>
      </c>
      <c r="Z51" s="437" t="s">
        <v>1290</v>
      </c>
      <c r="AA51" s="437" t="s">
        <v>1290</v>
      </c>
      <c r="AB51" s="437" t="s">
        <v>1290</v>
      </c>
      <c r="AC51" s="437" t="s">
        <v>1290</v>
      </c>
      <c r="AD51" s="437" t="s">
        <v>1290</v>
      </c>
    </row>
    <row r="52" spans="2:30" ht="15" thickBot="1">
      <c r="B52" s="681" t="s">
        <v>445</v>
      </c>
      <c r="C52" s="682" t="s">
        <v>446</v>
      </c>
      <c r="D52" s="441" t="s">
        <v>1386</v>
      </c>
      <c r="E52" s="441" t="s">
        <v>1386</v>
      </c>
      <c r="F52" s="441" t="s">
        <v>1386</v>
      </c>
      <c r="G52" s="441" t="s">
        <v>1386</v>
      </c>
      <c r="H52" s="441" t="s">
        <v>1386</v>
      </c>
      <c r="I52" s="441" t="s">
        <v>1386</v>
      </c>
      <c r="J52" s="441" t="s">
        <v>1386</v>
      </c>
      <c r="K52" s="441" t="s">
        <v>1386</v>
      </c>
      <c r="L52" s="441" t="s">
        <v>1386</v>
      </c>
      <c r="M52" s="441" t="s">
        <v>1386</v>
      </c>
      <c r="N52" s="441" t="s">
        <v>1386</v>
      </c>
      <c r="O52" s="441" t="s">
        <v>1386</v>
      </c>
      <c r="P52" s="441" t="s">
        <v>1386</v>
      </c>
      <c r="Q52" s="441" t="s">
        <v>1386</v>
      </c>
      <c r="R52" s="441" t="s">
        <v>1386</v>
      </c>
      <c r="S52" s="441" t="s">
        <v>1386</v>
      </c>
      <c r="T52" s="441" t="s">
        <v>1386</v>
      </c>
      <c r="U52" s="441" t="s">
        <v>1386</v>
      </c>
      <c r="V52" s="441" t="s">
        <v>1386</v>
      </c>
      <c r="W52" s="441" t="s">
        <v>1386</v>
      </c>
      <c r="X52" s="441" t="s">
        <v>1386</v>
      </c>
      <c r="Y52" s="441" t="s">
        <v>1386</v>
      </c>
      <c r="Z52" s="441" t="s">
        <v>1386</v>
      </c>
      <c r="AA52" s="441" t="s">
        <v>1386</v>
      </c>
      <c r="AB52" s="441" t="s">
        <v>1386</v>
      </c>
      <c r="AC52" s="441" t="s">
        <v>1386</v>
      </c>
      <c r="AD52" s="441" t="s">
        <v>1386</v>
      </c>
    </row>
    <row r="53" spans="2:30">
      <c r="B53" s="683"/>
    </row>
    <row r="54" spans="2:30">
      <c r="B54" s="683"/>
    </row>
  </sheetData>
  <sheetProtection algorithmName="SHA-512" hashValue="PBJz5NA2yMUmt5VubKicrrYsFUiFgKXgvjyKxAvbsTysfia4uqkFVTY4WI8fioCIBUZd2MguT7yR8utZGJ/dKQ==" saltValue="zHLvygM1neQhYzM1Gq6Al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7" orientation="landscape" r:id="rId1"/>
  <headerFooter>
    <oddHeader>&amp;CPL
Załącznik VII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3:G22"/>
  <sheetViews>
    <sheetView showGridLines="0" zoomScaleNormal="100" workbookViewId="0">
      <selection activeCell="XFD14" sqref="XFD14"/>
    </sheetView>
  </sheetViews>
  <sheetFormatPr defaultColWidth="9.33203125" defaultRowHeight="14.4"/>
  <cols>
    <col min="1" max="1" width="2.6640625" style="23" customWidth="1"/>
    <col min="2" max="2" width="9.33203125" style="23" customWidth="1"/>
    <col min="3" max="3" width="5.5546875" style="23" customWidth="1"/>
    <col min="4" max="4" width="140" style="23" customWidth="1"/>
    <col min="5" max="5" width="17.6640625" style="23" customWidth="1"/>
    <col min="6" max="6" width="9.33203125" style="23" customWidth="1"/>
    <col min="7" max="16384" width="9.33203125" style="23"/>
  </cols>
  <sheetData>
    <row r="3" spans="3:7" ht="18">
      <c r="C3" s="67" t="s">
        <v>33</v>
      </c>
      <c r="D3" s="68"/>
      <c r="E3" s="68"/>
    </row>
    <row r="4" spans="3:7" ht="18">
      <c r="C4" s="976" t="s">
        <v>978</v>
      </c>
      <c r="D4" s="1001"/>
      <c r="E4" s="68"/>
    </row>
    <row r="5" spans="3:7" ht="15" thickBot="1"/>
    <row r="6" spans="3:7">
      <c r="C6" s="69"/>
      <c r="D6" s="69"/>
      <c r="E6" s="408" t="s">
        <v>110</v>
      </c>
    </row>
    <row r="7" spans="3:7" ht="25.2" thickBot="1">
      <c r="C7" s="397"/>
      <c r="D7" s="397"/>
      <c r="E7" s="453" t="s">
        <v>454</v>
      </c>
    </row>
    <row r="8" spans="3:7" ht="15.75" customHeight="1">
      <c r="C8" s="154">
        <v>1</v>
      </c>
      <c r="D8" s="448" t="s">
        <v>455</v>
      </c>
      <c r="E8" s="97">
        <f>'EU LI1 '!E59</f>
        <v>31327421</v>
      </c>
      <c r="F8" s="70"/>
      <c r="G8" s="54"/>
    </row>
    <row r="9" spans="3:7" ht="15.75" customHeight="1">
      <c r="C9" s="44">
        <v>2</v>
      </c>
      <c r="D9" s="449" t="s">
        <v>456</v>
      </c>
      <c r="E9" s="100">
        <f>'EU LI1 '!F59-'EU LI1 '!E59</f>
        <v>-71722</v>
      </c>
      <c r="F9" s="70"/>
      <c r="G9" s="54"/>
    </row>
    <row r="10" spans="3:7" ht="15.75" customHeight="1">
      <c r="C10" s="44">
        <v>3</v>
      </c>
      <c r="D10" s="449" t="s">
        <v>457</v>
      </c>
      <c r="E10" s="450">
        <v>0</v>
      </c>
    </row>
    <row r="11" spans="3:7" ht="15.75" customHeight="1">
      <c r="C11" s="44">
        <v>4</v>
      </c>
      <c r="D11" s="449" t="s">
        <v>458</v>
      </c>
      <c r="E11" s="450">
        <v>0</v>
      </c>
    </row>
    <row r="12" spans="3:7" ht="18.75" customHeight="1">
      <c r="C12" s="44">
        <v>5</v>
      </c>
      <c r="D12" s="48" t="s">
        <v>459</v>
      </c>
      <c r="E12" s="450">
        <v>0</v>
      </c>
    </row>
    <row r="13" spans="3:7" ht="15.75" customHeight="1">
      <c r="C13" s="44">
        <v>6</v>
      </c>
      <c r="D13" s="449" t="s">
        <v>460</v>
      </c>
      <c r="E13" s="450">
        <v>0</v>
      </c>
    </row>
    <row r="14" spans="3:7" ht="15.75" customHeight="1">
      <c r="C14" s="44">
        <v>7</v>
      </c>
      <c r="D14" s="449" t="s">
        <v>461</v>
      </c>
      <c r="E14" s="450">
        <v>0</v>
      </c>
    </row>
    <row r="15" spans="3:7" ht="15.75" customHeight="1">
      <c r="C15" s="44">
        <v>8</v>
      </c>
      <c r="D15" s="449" t="s">
        <v>462</v>
      </c>
      <c r="E15" s="450">
        <v>18347.440999999999</v>
      </c>
    </row>
    <row r="16" spans="3:7" ht="15.75" customHeight="1">
      <c r="C16" s="44">
        <v>9</v>
      </c>
      <c r="D16" s="449" t="s">
        <v>463</v>
      </c>
      <c r="E16" s="450">
        <v>0</v>
      </c>
    </row>
    <row r="17" spans="3:5" ht="15.75" customHeight="1">
      <c r="C17" s="44">
        <v>10</v>
      </c>
      <c r="D17" s="449" t="s">
        <v>464</v>
      </c>
      <c r="E17" s="450">
        <v>428615.31199999998</v>
      </c>
    </row>
    <row r="18" spans="3:5" ht="15.75" customHeight="1">
      <c r="C18" s="44">
        <v>11</v>
      </c>
      <c r="D18" s="449" t="s">
        <v>465</v>
      </c>
      <c r="E18" s="450">
        <v>0</v>
      </c>
    </row>
    <row r="19" spans="3:5" ht="15.75" customHeight="1">
      <c r="C19" s="44" t="s">
        <v>179</v>
      </c>
      <c r="D19" s="449" t="s">
        <v>466</v>
      </c>
      <c r="E19" s="450">
        <v>0</v>
      </c>
    </row>
    <row r="20" spans="3:5" ht="15.75" customHeight="1">
      <c r="C20" s="44" t="s">
        <v>467</v>
      </c>
      <c r="D20" s="449" t="s">
        <v>468</v>
      </c>
      <c r="E20" s="450">
        <v>0</v>
      </c>
    </row>
    <row r="21" spans="3:5" ht="15.75" customHeight="1" thickBot="1">
      <c r="C21" s="71">
        <v>12</v>
      </c>
      <c r="D21" s="451" t="s">
        <v>469</v>
      </c>
      <c r="E21" s="452">
        <v>-440053.25799999997</v>
      </c>
    </row>
    <row r="22" spans="3:5" ht="15.75" customHeight="1" thickBot="1">
      <c r="C22" s="261">
        <v>13</v>
      </c>
      <c r="D22" s="262" t="s">
        <v>183</v>
      </c>
      <c r="E22" s="263">
        <v>31262608.241999999</v>
      </c>
    </row>
  </sheetData>
  <sheetProtection algorithmName="SHA-512" hashValue="5VO3D+zstPCGbyd9qFREpKSIEsLQXrNZfI1E8sv6sYi+vHxHi72m+e6qLyY+7HcvEFNpVDzNjq8JuhLmSA22jw==" saltValue="F5DqpO6eyUDTEBD1ynuK/A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9" orientation="landscape" r:id="rId1"/>
  <headerFooter>
    <oddHeader>&amp;CPL
Załącznik XI</oddHeader>
    <oddFooter>&amp;C1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N74"/>
  <sheetViews>
    <sheetView showGridLines="0" zoomScaleNormal="100" workbookViewId="0">
      <selection activeCell="XFD14" sqref="XFD14"/>
    </sheetView>
  </sheetViews>
  <sheetFormatPr defaultColWidth="9.33203125" defaultRowHeight="43.5" customHeight="1"/>
  <cols>
    <col min="1" max="1" width="2.44140625" style="23" customWidth="1"/>
    <col min="2" max="2" width="9.33203125" style="23" customWidth="1"/>
    <col min="3" max="3" width="8" style="72" customWidth="1"/>
    <col min="4" max="4" width="140.88671875" style="23" customWidth="1"/>
    <col min="5" max="6" width="19.6640625" style="23" customWidth="1"/>
    <col min="7" max="7" width="9.33203125" style="23" customWidth="1"/>
    <col min="8" max="16384" width="9.33203125" style="23"/>
  </cols>
  <sheetData>
    <row r="1" spans="2:6" ht="15.6" customHeight="1"/>
    <row r="2" spans="2:6" ht="15.6" customHeight="1"/>
    <row r="3" spans="2:6" ht="21" customHeight="1">
      <c r="B3" s="73"/>
      <c r="C3" s="67" t="s">
        <v>36</v>
      </c>
    </row>
    <row r="4" spans="2:6" ht="11.25" customHeight="1">
      <c r="C4" s="976" t="s">
        <v>978</v>
      </c>
      <c r="D4" s="1001"/>
    </row>
    <row r="5" spans="2:6" ht="24" customHeight="1">
      <c r="E5" s="1013" t="s">
        <v>470</v>
      </c>
      <c r="F5" s="1014"/>
    </row>
    <row r="6" spans="2:6" ht="16.95" customHeight="1">
      <c r="C6" s="28"/>
      <c r="D6" s="28"/>
      <c r="E6" s="446" t="s">
        <v>110</v>
      </c>
      <c r="F6" s="446" t="s">
        <v>111</v>
      </c>
    </row>
    <row r="7" spans="2:6" ht="18" customHeight="1" thickBot="1">
      <c r="C7" s="28"/>
      <c r="D7" s="28"/>
      <c r="E7" s="445" t="s">
        <v>1180</v>
      </c>
      <c r="F7" s="445" t="s">
        <v>1182</v>
      </c>
    </row>
    <row r="8" spans="2:6" ht="18" customHeight="1">
      <c r="C8" s="981" t="s">
        <v>471</v>
      </c>
      <c r="D8" s="980"/>
      <c r="E8" s="980"/>
      <c r="F8" s="980"/>
    </row>
    <row r="9" spans="2:6" ht="18" customHeight="1">
      <c r="C9" s="154">
        <v>1</v>
      </c>
      <c r="D9" s="155" t="s">
        <v>472</v>
      </c>
      <c r="E9" s="66">
        <v>31250591.614</v>
      </c>
      <c r="F9" s="66">
        <v>26814509.840999998</v>
      </c>
    </row>
    <row r="10" spans="2:6" ht="18" customHeight="1">
      <c r="C10" s="44">
        <v>2</v>
      </c>
      <c r="D10" s="45" t="s">
        <v>473</v>
      </c>
      <c r="E10" s="46">
        <v>0</v>
      </c>
      <c r="F10" s="46">
        <v>0</v>
      </c>
    </row>
    <row r="11" spans="2:6" ht="18" customHeight="1">
      <c r="C11" s="44">
        <v>3</v>
      </c>
      <c r="D11" s="45" t="s">
        <v>474</v>
      </c>
      <c r="E11" s="46">
        <v>0</v>
      </c>
      <c r="F11" s="46">
        <v>0</v>
      </c>
    </row>
    <row r="12" spans="2:6" ht="18" customHeight="1">
      <c r="C12" s="44">
        <v>4</v>
      </c>
      <c r="D12" s="45" t="s">
        <v>475</v>
      </c>
      <c r="E12" s="46">
        <v>0</v>
      </c>
      <c r="F12" s="46">
        <v>0</v>
      </c>
    </row>
    <row r="13" spans="2:6" ht="18" customHeight="1">
      <c r="C13" s="44">
        <v>5</v>
      </c>
      <c r="D13" s="45" t="s">
        <v>476</v>
      </c>
      <c r="E13" s="46">
        <v>0</v>
      </c>
      <c r="F13" s="46">
        <v>0</v>
      </c>
    </row>
    <row r="14" spans="2:6" ht="18" customHeight="1">
      <c r="C14" s="44">
        <v>6</v>
      </c>
      <c r="D14" s="45" t="s">
        <v>477</v>
      </c>
      <c r="E14" s="46">
        <v>-176893.277</v>
      </c>
      <c r="F14" s="46">
        <v>-154867.818</v>
      </c>
    </row>
    <row r="15" spans="2:6" ht="18" customHeight="1" thickBot="1">
      <c r="C15" s="428">
        <v>7</v>
      </c>
      <c r="D15" s="454" t="s">
        <v>478</v>
      </c>
      <c r="E15" s="430">
        <v>31073698.337000001</v>
      </c>
      <c r="F15" s="430">
        <v>26659642.022999998</v>
      </c>
    </row>
    <row r="16" spans="2:6" ht="18" customHeight="1">
      <c r="C16" s="979" t="s">
        <v>479</v>
      </c>
      <c r="D16" s="1008"/>
      <c r="E16" s="1008"/>
      <c r="F16" s="1008"/>
    </row>
    <row r="17" spans="3:6" ht="18" customHeight="1">
      <c r="C17" s="154">
        <v>8</v>
      </c>
      <c r="D17" s="155" t="s">
        <v>480</v>
      </c>
      <c r="E17" s="66">
        <v>0</v>
      </c>
      <c r="F17" s="66">
        <v>0</v>
      </c>
    </row>
    <row r="18" spans="3:6" ht="18" customHeight="1">
      <c r="C18" s="44" t="s">
        <v>122</v>
      </c>
      <c r="D18" s="45" t="s">
        <v>481</v>
      </c>
      <c r="E18" s="46">
        <v>489.09199999999998</v>
      </c>
      <c r="F18" s="46">
        <v>608.15599999999995</v>
      </c>
    </row>
    <row r="19" spans="3:6" ht="18" customHeight="1">
      <c r="C19" s="44">
        <v>9</v>
      </c>
      <c r="D19" s="45" t="s">
        <v>482</v>
      </c>
      <c r="E19" s="46">
        <v>0</v>
      </c>
      <c r="F19" s="46">
        <v>0</v>
      </c>
    </row>
    <row r="20" spans="3:6" ht="18" customHeight="1">
      <c r="C20" s="44" t="s">
        <v>173</v>
      </c>
      <c r="D20" s="45" t="s">
        <v>483</v>
      </c>
      <c r="E20" s="46">
        <v>18207.701000000001</v>
      </c>
      <c r="F20" s="46">
        <v>8121.5889999999999</v>
      </c>
    </row>
    <row r="21" spans="3:6" ht="18" customHeight="1">
      <c r="C21" s="44" t="s">
        <v>409</v>
      </c>
      <c r="D21" s="45" t="s">
        <v>484</v>
      </c>
      <c r="E21" s="46">
        <v>0</v>
      </c>
      <c r="F21" s="46">
        <v>0</v>
      </c>
    </row>
    <row r="22" spans="3:6" ht="18" customHeight="1">
      <c r="C22" s="44">
        <v>10</v>
      </c>
      <c r="D22" s="45" t="s">
        <v>485</v>
      </c>
      <c r="E22" s="46">
        <v>0</v>
      </c>
      <c r="F22" s="46">
        <v>0</v>
      </c>
    </row>
    <row r="23" spans="3:6" ht="18" customHeight="1">
      <c r="C23" s="44" t="s">
        <v>176</v>
      </c>
      <c r="D23" s="45" t="s">
        <v>486</v>
      </c>
      <c r="E23" s="46">
        <v>0</v>
      </c>
      <c r="F23" s="46">
        <v>0</v>
      </c>
    </row>
    <row r="24" spans="3:6" ht="18" customHeight="1">
      <c r="C24" s="44" t="s">
        <v>487</v>
      </c>
      <c r="D24" s="45" t="s">
        <v>488</v>
      </c>
      <c r="E24" s="46">
        <v>0</v>
      </c>
      <c r="F24" s="46">
        <v>0</v>
      </c>
    </row>
    <row r="25" spans="3:6" ht="18" customHeight="1">
      <c r="C25" s="44">
        <v>11</v>
      </c>
      <c r="D25" s="45" t="s">
        <v>489</v>
      </c>
      <c r="E25" s="46">
        <v>0</v>
      </c>
      <c r="F25" s="46">
        <v>0</v>
      </c>
    </row>
    <row r="26" spans="3:6" ht="18" customHeight="1">
      <c r="C26" s="44">
        <v>12</v>
      </c>
      <c r="D26" s="45" t="s">
        <v>490</v>
      </c>
      <c r="E26" s="46">
        <v>0</v>
      </c>
      <c r="F26" s="46">
        <v>0</v>
      </c>
    </row>
    <row r="27" spans="3:6" ht="18" customHeight="1" thickBot="1">
      <c r="C27" s="400">
        <v>13</v>
      </c>
      <c r="D27" s="401" t="s">
        <v>491</v>
      </c>
      <c r="E27" s="165">
        <v>18696.793000000001</v>
      </c>
      <c r="F27" s="165">
        <v>8729.7450000000008</v>
      </c>
    </row>
    <row r="28" spans="3:6" ht="18" customHeight="1">
      <c r="C28" s="979" t="s">
        <v>492</v>
      </c>
      <c r="D28" s="1008"/>
      <c r="E28" s="1008"/>
      <c r="F28" s="1008"/>
    </row>
    <row r="29" spans="3:6" ht="18" customHeight="1">
      <c r="C29" s="154">
        <v>14</v>
      </c>
      <c r="D29" s="155" t="s">
        <v>493</v>
      </c>
      <c r="E29" s="66">
        <v>0</v>
      </c>
      <c r="F29" s="66">
        <v>0</v>
      </c>
    </row>
    <row r="30" spans="3:6" ht="18" customHeight="1">
      <c r="C30" s="44">
        <v>15</v>
      </c>
      <c r="D30" s="45" t="s">
        <v>494</v>
      </c>
      <c r="E30" s="46">
        <v>0</v>
      </c>
      <c r="F30" s="46">
        <v>0</v>
      </c>
    </row>
    <row r="31" spans="3:6" ht="18" customHeight="1">
      <c r="C31" s="44">
        <v>16</v>
      </c>
      <c r="D31" s="45" t="s">
        <v>495</v>
      </c>
      <c r="E31" s="46">
        <v>0</v>
      </c>
      <c r="F31" s="46">
        <v>0</v>
      </c>
    </row>
    <row r="32" spans="3:6" ht="18" customHeight="1">
      <c r="C32" s="44" t="s">
        <v>198</v>
      </c>
      <c r="D32" s="45" t="s">
        <v>496</v>
      </c>
      <c r="E32" s="46">
        <v>0</v>
      </c>
      <c r="F32" s="46">
        <v>0</v>
      </c>
    </row>
    <row r="33" spans="3:6" ht="18" customHeight="1">
      <c r="C33" s="44">
        <v>17</v>
      </c>
      <c r="D33" s="45" t="s">
        <v>497</v>
      </c>
      <c r="E33" s="46">
        <v>0</v>
      </c>
      <c r="F33" s="46">
        <v>0</v>
      </c>
    </row>
    <row r="34" spans="3:6" ht="18" customHeight="1">
      <c r="C34" s="44" t="s">
        <v>498</v>
      </c>
      <c r="D34" s="45" t="s">
        <v>499</v>
      </c>
      <c r="E34" s="46">
        <v>0</v>
      </c>
      <c r="F34" s="46">
        <v>0</v>
      </c>
    </row>
    <row r="35" spans="3:6" ht="18" customHeight="1" thickBot="1">
      <c r="C35" s="400">
        <v>18</v>
      </c>
      <c r="D35" s="401" t="s">
        <v>500</v>
      </c>
      <c r="E35" s="165">
        <v>0</v>
      </c>
      <c r="F35" s="165">
        <v>0</v>
      </c>
    </row>
    <row r="36" spans="3:6" ht="18" customHeight="1">
      <c r="C36" s="979" t="s">
        <v>501</v>
      </c>
      <c r="D36" s="1008"/>
      <c r="E36" s="1008"/>
      <c r="F36" s="1008"/>
    </row>
    <row r="37" spans="3:6" ht="18" customHeight="1">
      <c r="C37" s="154">
        <v>19</v>
      </c>
      <c r="D37" s="155" t="s">
        <v>502</v>
      </c>
      <c r="E37" s="66">
        <v>1582314.628</v>
      </c>
      <c r="F37" s="66">
        <v>1351459.827</v>
      </c>
    </row>
    <row r="38" spans="3:6" ht="18" customHeight="1">
      <c r="C38" s="44">
        <v>20</v>
      </c>
      <c r="D38" s="45" t="s">
        <v>503</v>
      </c>
      <c r="E38" s="46">
        <v>-1153699.3160000001</v>
      </c>
      <c r="F38" s="46">
        <v>-1003464.38</v>
      </c>
    </row>
    <row r="39" spans="3:6" ht="18" customHeight="1">
      <c r="C39" s="44">
        <v>21</v>
      </c>
      <c r="D39" s="45" t="s">
        <v>504</v>
      </c>
      <c r="E39" s="46">
        <v>0</v>
      </c>
      <c r="F39" s="46">
        <v>0</v>
      </c>
    </row>
    <row r="40" spans="3:6" ht="18" customHeight="1" thickBot="1">
      <c r="C40" s="400">
        <v>22</v>
      </c>
      <c r="D40" s="401" t="s">
        <v>505</v>
      </c>
      <c r="E40" s="165">
        <v>428615.31199999998</v>
      </c>
      <c r="F40" s="165">
        <v>347995.44699999999</v>
      </c>
    </row>
    <row r="41" spans="3:6" ht="18" customHeight="1">
      <c r="C41" s="979" t="s">
        <v>506</v>
      </c>
      <c r="D41" s="1008"/>
      <c r="E41" s="1008"/>
      <c r="F41" s="1008"/>
    </row>
    <row r="42" spans="3:6" ht="18" customHeight="1">
      <c r="C42" s="154" t="s">
        <v>137</v>
      </c>
      <c r="D42" s="155" t="s">
        <v>507</v>
      </c>
      <c r="E42" s="66">
        <v>-258402.2</v>
      </c>
      <c r="F42" s="66">
        <v>-210173.40900000001</v>
      </c>
    </row>
    <row r="43" spans="3:6" ht="18" customHeight="1">
      <c r="C43" s="44" t="s">
        <v>508</v>
      </c>
      <c r="D43" s="45" t="s">
        <v>509</v>
      </c>
      <c r="E43" s="46">
        <v>0</v>
      </c>
      <c r="F43" s="46">
        <v>0</v>
      </c>
    </row>
    <row r="44" spans="3:6" ht="18" customHeight="1">
      <c r="C44" s="44" t="s">
        <v>510</v>
      </c>
      <c r="D44" s="45" t="s">
        <v>511</v>
      </c>
      <c r="E44" s="46">
        <v>0</v>
      </c>
      <c r="F44" s="46">
        <v>0</v>
      </c>
    </row>
    <row r="45" spans="3:6" ht="18" customHeight="1">
      <c r="C45" s="44" t="s">
        <v>512</v>
      </c>
      <c r="D45" s="45" t="s">
        <v>513</v>
      </c>
      <c r="E45" s="46">
        <v>0</v>
      </c>
      <c r="F45" s="46">
        <v>0</v>
      </c>
    </row>
    <row r="46" spans="3:6" ht="18" customHeight="1">
      <c r="C46" s="44" t="s">
        <v>514</v>
      </c>
      <c r="D46" s="45" t="s">
        <v>515</v>
      </c>
      <c r="E46" s="46">
        <v>0</v>
      </c>
      <c r="F46" s="46">
        <v>0</v>
      </c>
    </row>
    <row r="47" spans="3:6" ht="18" customHeight="1">
      <c r="C47" s="44" t="s">
        <v>516</v>
      </c>
      <c r="D47" s="45" t="s">
        <v>517</v>
      </c>
      <c r="E47" s="46">
        <v>0</v>
      </c>
      <c r="F47" s="46">
        <v>0</v>
      </c>
    </row>
    <row r="48" spans="3:6" ht="18" customHeight="1">
      <c r="C48" s="44" t="s">
        <v>518</v>
      </c>
      <c r="D48" s="45" t="s">
        <v>519</v>
      </c>
      <c r="E48" s="46">
        <v>0</v>
      </c>
      <c r="F48" s="46">
        <v>0</v>
      </c>
    </row>
    <row r="49" spans="3:6" ht="18" customHeight="1">
      <c r="C49" s="44" t="s">
        <v>520</v>
      </c>
      <c r="D49" s="45" t="s">
        <v>521</v>
      </c>
      <c r="E49" s="46">
        <v>0</v>
      </c>
      <c r="F49" s="46">
        <v>0</v>
      </c>
    </row>
    <row r="50" spans="3:6" ht="18" customHeight="1">
      <c r="C50" s="44" t="s">
        <v>522</v>
      </c>
      <c r="D50" s="45" t="s">
        <v>523</v>
      </c>
      <c r="E50" s="46">
        <v>0</v>
      </c>
      <c r="F50" s="46">
        <v>0</v>
      </c>
    </row>
    <row r="51" spans="3:6" ht="18" customHeight="1">
      <c r="C51" s="44" t="s">
        <v>524</v>
      </c>
      <c r="D51" s="45" t="s">
        <v>525</v>
      </c>
      <c r="E51" s="46">
        <v>0</v>
      </c>
      <c r="F51" s="46">
        <v>0</v>
      </c>
    </row>
    <row r="52" spans="3:6" ht="18" customHeight="1" thickBot="1">
      <c r="C52" s="400" t="s">
        <v>526</v>
      </c>
      <c r="D52" s="401" t="s">
        <v>527</v>
      </c>
      <c r="E52" s="165">
        <v>-258402.2</v>
      </c>
      <c r="F52" s="165">
        <v>-210173.40900000001</v>
      </c>
    </row>
    <row r="53" spans="3:6" ht="18" customHeight="1">
      <c r="C53" s="979" t="s">
        <v>528</v>
      </c>
      <c r="D53" s="1008"/>
      <c r="E53" s="1008"/>
      <c r="F53" s="1008"/>
    </row>
    <row r="54" spans="3:6" ht="18" customHeight="1">
      <c r="C54" s="157">
        <v>23</v>
      </c>
      <c r="D54" s="158" t="s">
        <v>360</v>
      </c>
      <c r="E54" s="149">
        <v>727964.18900000001</v>
      </c>
      <c r="F54" s="149">
        <v>743235.36300000001</v>
      </c>
    </row>
    <row r="55" spans="3:6" ht="18" customHeight="1" thickBot="1">
      <c r="C55" s="428">
        <v>24</v>
      </c>
      <c r="D55" s="454" t="s">
        <v>183</v>
      </c>
      <c r="E55" s="430">
        <v>31262608.241999999</v>
      </c>
      <c r="F55" s="430">
        <v>26806193.806000002</v>
      </c>
    </row>
    <row r="56" spans="3:6" ht="18" customHeight="1">
      <c r="C56" s="979" t="s">
        <v>182</v>
      </c>
      <c r="D56" s="1008"/>
      <c r="E56" s="1008"/>
      <c r="F56" s="1008"/>
    </row>
    <row r="57" spans="3:6" ht="18" customHeight="1">
      <c r="C57" s="154">
        <v>25</v>
      </c>
      <c r="D57" s="155" t="s">
        <v>184</v>
      </c>
      <c r="E57" s="341">
        <v>2.3300000000000001E-2</v>
      </c>
      <c r="F57" s="341">
        <v>2.7699999999999999E-2</v>
      </c>
    </row>
    <row r="58" spans="3:6" ht="18" customHeight="1">
      <c r="C58" s="44" t="s">
        <v>529</v>
      </c>
      <c r="D58" s="45" t="s">
        <v>530</v>
      </c>
      <c r="E58" s="340">
        <v>2.3300000000000001E-2</v>
      </c>
      <c r="F58" s="340">
        <v>2.7699999999999999E-2</v>
      </c>
    </row>
    <row r="59" spans="3:6" ht="18" customHeight="1">
      <c r="C59" s="44" t="s">
        <v>531</v>
      </c>
      <c r="D59" s="45" t="s">
        <v>532</v>
      </c>
      <c r="E59" s="340">
        <v>2.3300000000000001E-2</v>
      </c>
      <c r="F59" s="340">
        <v>2.7699999999999999E-2</v>
      </c>
    </row>
    <row r="60" spans="3:6" ht="18" customHeight="1">
      <c r="C60" s="44">
        <v>26</v>
      </c>
      <c r="D60" s="45" t="s">
        <v>533</v>
      </c>
      <c r="E60" s="340">
        <v>0.03</v>
      </c>
      <c r="F60" s="340">
        <v>0.03</v>
      </c>
    </row>
    <row r="61" spans="3:6" ht="18" customHeight="1">
      <c r="C61" s="44" t="s">
        <v>534</v>
      </c>
      <c r="D61" s="45" t="s">
        <v>187</v>
      </c>
      <c r="E61" s="340" t="s">
        <v>1286</v>
      </c>
      <c r="F61" s="340" t="s">
        <v>1286</v>
      </c>
    </row>
    <row r="62" spans="3:6" ht="18" customHeight="1">
      <c r="C62" s="44" t="s">
        <v>535</v>
      </c>
      <c r="D62" s="45" t="s">
        <v>536</v>
      </c>
      <c r="E62" s="340" t="s">
        <v>1286</v>
      </c>
      <c r="F62" s="340" t="s">
        <v>1286</v>
      </c>
    </row>
    <row r="63" spans="3:6" ht="18" customHeight="1">
      <c r="C63" s="44">
        <v>27</v>
      </c>
      <c r="D63" s="45" t="s">
        <v>193</v>
      </c>
      <c r="E63" s="340" t="s">
        <v>1286</v>
      </c>
      <c r="F63" s="340" t="s">
        <v>1286</v>
      </c>
    </row>
    <row r="64" spans="3:6" ht="18" customHeight="1" thickBot="1">
      <c r="C64" s="400" t="s">
        <v>537</v>
      </c>
      <c r="D64" s="401" t="s">
        <v>195</v>
      </c>
      <c r="E64" s="362">
        <v>0.03</v>
      </c>
      <c r="F64" s="362">
        <v>0.03</v>
      </c>
    </row>
    <row r="65" spans="3:14" ht="18" customHeight="1" thickBot="1">
      <c r="C65" s="979" t="s">
        <v>538</v>
      </c>
      <c r="D65" s="1008"/>
      <c r="E65" s="1011"/>
      <c r="F65" s="1012"/>
    </row>
    <row r="66" spans="3:14" ht="18" customHeight="1" thickBot="1">
      <c r="C66" s="71" t="s">
        <v>539</v>
      </c>
      <c r="D66" s="339" t="s">
        <v>540</v>
      </c>
      <c r="E66" s="368" t="s">
        <v>977</v>
      </c>
      <c r="F66" s="71" t="s">
        <v>977</v>
      </c>
      <c r="N66" s="63"/>
    </row>
    <row r="67" spans="3:14" ht="18" customHeight="1" thickBot="1">
      <c r="C67" s="979" t="s">
        <v>541</v>
      </c>
      <c r="D67" s="1008"/>
      <c r="E67" s="1011"/>
      <c r="F67" s="1012"/>
    </row>
    <row r="68" spans="3:14" ht="18" customHeight="1">
      <c r="C68" s="154">
        <v>28</v>
      </c>
      <c r="D68" s="155" t="s">
        <v>542</v>
      </c>
      <c r="E68" s="66">
        <v>0</v>
      </c>
      <c r="F68" s="66">
        <v>0</v>
      </c>
      <c r="N68" s="70"/>
    </row>
    <row r="69" spans="3:14" ht="18" customHeight="1">
      <c r="C69" s="44">
        <v>29</v>
      </c>
      <c r="D69" s="45" t="s">
        <v>543</v>
      </c>
      <c r="E69" s="46">
        <v>0</v>
      </c>
      <c r="F69" s="46">
        <v>0</v>
      </c>
      <c r="N69" s="70"/>
    </row>
    <row r="70" spans="3:14" ht="30" customHeight="1">
      <c r="C70" s="44">
        <v>30</v>
      </c>
      <c r="D70" s="45" t="s">
        <v>544</v>
      </c>
      <c r="E70" s="46">
        <v>31262608.241999999</v>
      </c>
      <c r="F70" s="46">
        <v>26806193.806000002</v>
      </c>
      <c r="N70" s="63"/>
    </row>
    <row r="71" spans="3:14" ht="30" customHeight="1">
      <c r="C71" s="44" t="s">
        <v>545</v>
      </c>
      <c r="D71" s="45" t="s">
        <v>546</v>
      </c>
      <c r="E71" s="46">
        <v>31262608.241999999</v>
      </c>
      <c r="F71" s="46">
        <v>26806193.806000002</v>
      </c>
      <c r="N71" s="63"/>
    </row>
    <row r="72" spans="3:14" ht="30" customHeight="1">
      <c r="C72" s="44">
        <v>31</v>
      </c>
      <c r="D72" s="45" t="s">
        <v>547</v>
      </c>
      <c r="E72" s="340">
        <v>2.3300000000000001E-2</v>
      </c>
      <c r="F72" s="340">
        <v>2.7699999999999999E-2</v>
      </c>
      <c r="N72" s="70"/>
    </row>
    <row r="73" spans="3:14" ht="30" customHeight="1" thickBot="1">
      <c r="C73" s="404" t="s">
        <v>548</v>
      </c>
      <c r="D73" s="402" t="s">
        <v>549</v>
      </c>
      <c r="E73" s="403">
        <v>2.3300000000000001E-2</v>
      </c>
      <c r="F73" s="403">
        <v>2.7699999999999999E-2</v>
      </c>
      <c r="N73" s="70"/>
    </row>
    <row r="74" spans="3:14" ht="14.4">
      <c r="C74" s="74" t="s">
        <v>1001</v>
      </c>
    </row>
  </sheetData>
  <sheetProtection algorithmName="SHA-512" hashValue="yzfchW0OwS7LS0DfQMdrQ7W/uyARJrWWTLd88EG7jmMAsngBJYnSpDg5JxtCqobdGItlgLdkNnVap7a/k1OJFQ==" saltValue="cT8mtLDRa9pn/TU6V2UJGA==" spinCount="100000" sheet="1" formatCells="0" formatColumns="0" formatRows="0" insertColumns="0" insertRows="0" insertHyperlinks="0" deleteColumns="0" deleteRows="0" sort="0" autoFilter="0" pivotTables="0"/>
  <mergeCells count="13">
    <mergeCell ref="C4:D4"/>
    <mergeCell ref="C67:D67"/>
    <mergeCell ref="E67:F67"/>
    <mergeCell ref="C36:F36"/>
    <mergeCell ref="E5:F5"/>
    <mergeCell ref="C8:F8"/>
    <mergeCell ref="C16:F16"/>
    <mergeCell ref="C28:F2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/>
  <headerFooter>
    <oddHeader>&amp;CPL 
Załącznik XI</oddHeader>
    <oddFooter>&amp;C1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3:E18"/>
  <sheetViews>
    <sheetView showGridLines="0" zoomScaleNormal="100" workbookViewId="0">
      <selection activeCell="XFD14" sqref="XFD14"/>
    </sheetView>
  </sheetViews>
  <sheetFormatPr defaultColWidth="9.33203125" defaultRowHeight="14.4"/>
  <cols>
    <col min="1" max="1" width="2.109375" style="23" customWidth="1"/>
    <col min="2" max="2" width="9.33203125" style="23" customWidth="1"/>
    <col min="3" max="3" width="6.5546875" style="23" customWidth="1"/>
    <col min="4" max="4" width="134.6640625" style="23" customWidth="1"/>
    <col min="5" max="5" width="23" style="23" customWidth="1"/>
    <col min="6" max="6" width="9.33203125" style="23" customWidth="1"/>
    <col min="7" max="16384" width="9.33203125" style="23"/>
  </cols>
  <sheetData>
    <row r="3" spans="3:5" ht="18">
      <c r="C3" s="75" t="s">
        <v>38</v>
      </c>
      <c r="D3" s="75"/>
      <c r="E3" s="75"/>
    </row>
    <row r="4" spans="3:5" ht="18.600000000000001" thickBot="1">
      <c r="C4" s="976" t="s">
        <v>978</v>
      </c>
      <c r="D4" s="1001"/>
      <c r="E4" s="75"/>
    </row>
    <row r="5" spans="3:5">
      <c r="E5" s="408" t="s">
        <v>110</v>
      </c>
    </row>
    <row r="6" spans="3:5" ht="27" customHeight="1" thickBot="1">
      <c r="C6" s="455"/>
      <c r="D6" s="455"/>
      <c r="E6" s="405" t="s">
        <v>470</v>
      </c>
    </row>
    <row r="7" spans="3:5" ht="15.75" customHeight="1">
      <c r="C7" s="157" t="s">
        <v>551</v>
      </c>
      <c r="D7" s="159" t="s">
        <v>552</v>
      </c>
      <c r="E7" s="149">
        <v>30992189.416000001</v>
      </c>
    </row>
    <row r="8" spans="3:5" ht="15.75" customHeight="1">
      <c r="C8" s="44" t="s">
        <v>553</v>
      </c>
      <c r="D8" s="48" t="s">
        <v>554</v>
      </c>
      <c r="E8" s="46">
        <v>0</v>
      </c>
    </row>
    <row r="9" spans="3:5" ht="15.75" customHeight="1">
      <c r="C9" s="44" t="s">
        <v>555</v>
      </c>
      <c r="D9" s="48" t="s">
        <v>556</v>
      </c>
      <c r="E9" s="46">
        <v>30992189.416000001</v>
      </c>
    </row>
    <row r="10" spans="3:5" ht="15.75" customHeight="1">
      <c r="C10" s="44" t="s">
        <v>557</v>
      </c>
      <c r="D10" s="48" t="s">
        <v>558</v>
      </c>
      <c r="E10" s="46">
        <v>0</v>
      </c>
    </row>
    <row r="11" spans="3:5" ht="15.75" customHeight="1">
      <c r="C11" s="44" t="s">
        <v>559</v>
      </c>
      <c r="D11" s="48" t="s">
        <v>560</v>
      </c>
      <c r="E11" s="46">
        <v>18578399.230999999</v>
      </c>
    </row>
    <row r="12" spans="3:5" ht="15.75" customHeight="1">
      <c r="C12" s="44" t="s">
        <v>561</v>
      </c>
      <c r="D12" s="48" t="s">
        <v>562</v>
      </c>
      <c r="E12" s="46">
        <v>3126052.8840000001</v>
      </c>
    </row>
    <row r="13" spans="3:5" ht="15.75" customHeight="1">
      <c r="C13" s="44" t="s">
        <v>563</v>
      </c>
      <c r="D13" s="48" t="s">
        <v>564</v>
      </c>
      <c r="E13" s="46">
        <v>4031650.0610000002</v>
      </c>
    </row>
    <row r="14" spans="3:5" ht="15.75" customHeight="1">
      <c r="C14" s="44" t="s">
        <v>565</v>
      </c>
      <c r="D14" s="48" t="s">
        <v>566</v>
      </c>
      <c r="E14" s="46">
        <v>2351710.5950000002</v>
      </c>
    </row>
    <row r="15" spans="3:5" ht="15.75" customHeight="1">
      <c r="C15" s="44" t="s">
        <v>567</v>
      </c>
      <c r="D15" s="48" t="s">
        <v>568</v>
      </c>
      <c r="E15" s="46">
        <v>773986.91700000002</v>
      </c>
    </row>
    <row r="16" spans="3:5" ht="15.75" customHeight="1">
      <c r="C16" s="44" t="s">
        <v>569</v>
      </c>
      <c r="D16" s="48" t="s">
        <v>570</v>
      </c>
      <c r="E16" s="46">
        <v>596040.00399999996</v>
      </c>
    </row>
    <row r="17" spans="3:5" ht="15.75" customHeight="1">
      <c r="C17" s="44" t="s">
        <v>571</v>
      </c>
      <c r="D17" s="48" t="s">
        <v>572</v>
      </c>
      <c r="E17" s="46">
        <v>458681.45899999997</v>
      </c>
    </row>
    <row r="18" spans="3:5" ht="15.75" customHeight="1" thickBot="1">
      <c r="C18" s="404" t="s">
        <v>573</v>
      </c>
      <c r="D18" s="432" t="s">
        <v>574</v>
      </c>
      <c r="E18" s="433">
        <v>1075668.2649999999</v>
      </c>
    </row>
  </sheetData>
  <sheetProtection algorithmName="SHA-512" hashValue="T3DiGubPBNxYUSKFBz1ckTcvVujEPWtW4H+e8fJeRhnSNbBVMzeEvHjAtlvqlw+uyGC5FnGgfxPX9XNEcaZFOQ==" saltValue="D7vSVsJ1vg+/gZuYMhMsXg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 
Załącznik XI</oddHeader>
    <oddFooter>&amp;C1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L44"/>
  <sheetViews>
    <sheetView showGridLines="0" zoomScaleNormal="100" workbookViewId="0">
      <selection activeCell="XFD14" sqref="XFD14"/>
    </sheetView>
  </sheetViews>
  <sheetFormatPr defaultColWidth="9.33203125" defaultRowHeight="14.4"/>
  <cols>
    <col min="1" max="1" width="3.109375" style="23" customWidth="1"/>
    <col min="2" max="2" width="6.44140625" style="23" customWidth="1"/>
    <col min="3" max="3" width="7.88671875" style="49" customWidth="1"/>
    <col min="4" max="4" width="60.109375" style="23" customWidth="1"/>
    <col min="5" max="12" width="13.33203125" style="23" customWidth="1"/>
    <col min="13" max="13" width="9.33203125" style="23" customWidth="1"/>
    <col min="14" max="16384" width="9.33203125" style="23"/>
  </cols>
  <sheetData>
    <row r="3" spans="2:12" ht="21" customHeight="1">
      <c r="C3" s="76" t="s">
        <v>43</v>
      </c>
    </row>
    <row r="4" spans="2:12" ht="17.399999999999999" customHeight="1">
      <c r="B4" s="77"/>
      <c r="C4" s="976" t="s">
        <v>978</v>
      </c>
      <c r="D4" s="1001"/>
    </row>
    <row r="5" spans="2:12" ht="17.399999999999999" customHeight="1">
      <c r="B5" s="77"/>
    </row>
    <row r="6" spans="2:12" ht="17.399999999999999" customHeight="1" thickBot="1">
      <c r="B6" s="77"/>
      <c r="D6" s="78"/>
    </row>
    <row r="7" spans="2:12" ht="16.5" customHeight="1">
      <c r="C7" s="1015" t="s">
        <v>1003</v>
      </c>
      <c r="D7" s="1016"/>
      <c r="E7" s="408" t="s">
        <v>110</v>
      </c>
      <c r="F7" s="408" t="s">
        <v>111</v>
      </c>
      <c r="G7" s="408" t="s">
        <v>112</v>
      </c>
      <c r="H7" s="408" t="s">
        <v>148</v>
      </c>
      <c r="I7" s="408" t="s">
        <v>149</v>
      </c>
      <c r="J7" s="408" t="s">
        <v>210</v>
      </c>
      <c r="K7" s="408" t="s">
        <v>211</v>
      </c>
      <c r="L7" s="408" t="s">
        <v>229</v>
      </c>
    </row>
    <row r="8" spans="2:12" ht="17.25" customHeight="1">
      <c r="C8" s="287"/>
      <c r="D8" s="257"/>
      <c r="E8" s="1019" t="s">
        <v>575</v>
      </c>
      <c r="F8" s="1020"/>
      <c r="G8" s="1020"/>
      <c r="H8" s="1020"/>
      <c r="I8" s="1021" t="s">
        <v>576</v>
      </c>
      <c r="J8" s="1020"/>
      <c r="K8" s="1020"/>
      <c r="L8" s="1020"/>
    </row>
    <row r="9" spans="2:12" ht="17.25" customHeight="1" thickBot="1">
      <c r="C9" s="267" t="s">
        <v>577</v>
      </c>
      <c r="D9" s="268" t="s">
        <v>1002</v>
      </c>
      <c r="E9" s="456" t="s">
        <v>1180</v>
      </c>
      <c r="F9" s="456" t="s">
        <v>1181</v>
      </c>
      <c r="G9" s="456" t="s">
        <v>1182</v>
      </c>
      <c r="H9" s="456" t="s">
        <v>1183</v>
      </c>
      <c r="I9" s="456" t="s">
        <v>1180</v>
      </c>
      <c r="J9" s="456" t="s">
        <v>1181</v>
      </c>
      <c r="K9" s="456" t="s">
        <v>1182</v>
      </c>
      <c r="L9" s="456" t="s">
        <v>1183</v>
      </c>
    </row>
    <row r="10" spans="2:12" ht="15" thickBot="1">
      <c r="C10" s="864" t="s">
        <v>578</v>
      </c>
      <c r="D10" s="865" t="s">
        <v>579</v>
      </c>
      <c r="E10" s="866">
        <v>12</v>
      </c>
      <c r="F10" s="866">
        <v>12</v>
      </c>
      <c r="G10" s="866">
        <v>12</v>
      </c>
      <c r="H10" s="866">
        <v>12</v>
      </c>
      <c r="I10" s="866">
        <v>12</v>
      </c>
      <c r="J10" s="866">
        <v>12</v>
      </c>
      <c r="K10" s="866">
        <v>12</v>
      </c>
      <c r="L10" s="866">
        <v>12</v>
      </c>
    </row>
    <row r="11" spans="2:12">
      <c r="C11" s="1017" t="s">
        <v>580</v>
      </c>
      <c r="D11" s="1018"/>
      <c r="E11" s="1018"/>
      <c r="F11" s="1018"/>
      <c r="G11" s="1018"/>
      <c r="H11" s="1018"/>
      <c r="I11" s="1018"/>
      <c r="J11" s="1018"/>
      <c r="K11" s="1018"/>
      <c r="L11" s="1018"/>
    </row>
    <row r="12" spans="2:12" ht="15" thickBot="1">
      <c r="C12" s="515">
        <v>1</v>
      </c>
      <c r="D12" s="519" t="s">
        <v>581</v>
      </c>
      <c r="E12" s="520"/>
      <c r="F12" s="520"/>
      <c r="G12" s="520"/>
      <c r="H12" s="520"/>
      <c r="I12" s="521">
        <v>7183193.0920000002</v>
      </c>
      <c r="J12" s="521">
        <v>6301644.6339999996</v>
      </c>
      <c r="K12" s="521">
        <v>5869043.4019999998</v>
      </c>
      <c r="L12" s="521">
        <v>5707530.5820000004</v>
      </c>
    </row>
    <row r="13" spans="2:12">
      <c r="C13" s="1017" t="s">
        <v>582</v>
      </c>
      <c r="D13" s="1018"/>
      <c r="E13" s="1018"/>
      <c r="F13" s="1018"/>
      <c r="G13" s="1018"/>
      <c r="H13" s="1018"/>
      <c r="I13" s="1018"/>
      <c r="J13" s="1018"/>
      <c r="K13" s="1018"/>
      <c r="L13" s="1018"/>
    </row>
    <row r="14" spans="2:12" ht="13.5" customHeight="1">
      <c r="C14" s="516">
        <v>2</v>
      </c>
      <c r="D14" s="518" t="s">
        <v>583</v>
      </c>
      <c r="E14" s="517">
        <v>1487996.2509999999</v>
      </c>
      <c r="F14" s="517">
        <v>1470922.23</v>
      </c>
      <c r="G14" s="517">
        <v>1484409.38</v>
      </c>
      <c r="H14" s="517">
        <v>1528940.392</v>
      </c>
      <c r="I14" s="517">
        <v>135521.89600000001</v>
      </c>
      <c r="J14" s="517">
        <v>132791.72700000001</v>
      </c>
      <c r="K14" s="517">
        <v>131846.302</v>
      </c>
      <c r="L14" s="517">
        <v>134935.08600000001</v>
      </c>
    </row>
    <row r="15" spans="2:12" ht="13.5" customHeight="1">
      <c r="C15" s="83">
        <v>3</v>
      </c>
      <c r="D15" s="81" t="s">
        <v>584</v>
      </c>
      <c r="E15" s="345">
        <v>637835.24800000002</v>
      </c>
      <c r="F15" s="345">
        <v>636781.47400000005</v>
      </c>
      <c r="G15" s="345">
        <v>642545.71200000006</v>
      </c>
      <c r="H15" s="345">
        <v>656382.00899999996</v>
      </c>
      <c r="I15" s="345">
        <v>31891.761999999999</v>
      </c>
      <c r="J15" s="345">
        <v>31839.074000000001</v>
      </c>
      <c r="K15" s="345">
        <v>32127.286</v>
      </c>
      <c r="L15" s="345">
        <v>32819.1</v>
      </c>
    </row>
    <row r="16" spans="2:12" ht="13.5" customHeight="1">
      <c r="C16" s="83">
        <v>4</v>
      </c>
      <c r="D16" s="81" t="s">
        <v>585</v>
      </c>
      <c r="E16" s="345">
        <v>844830.64599999995</v>
      </c>
      <c r="F16" s="345">
        <v>828144.61899999995</v>
      </c>
      <c r="G16" s="345">
        <v>835780.55700000003</v>
      </c>
      <c r="H16" s="345">
        <v>866067.31700000004</v>
      </c>
      <c r="I16" s="345">
        <v>102039.402</v>
      </c>
      <c r="J16" s="345">
        <v>99135.179000000004</v>
      </c>
      <c r="K16" s="345">
        <v>98401.089000000007</v>
      </c>
      <c r="L16" s="345">
        <v>101314.78200000001</v>
      </c>
    </row>
    <row r="17" spans="3:12" ht="13.5" customHeight="1">
      <c r="C17" s="79">
        <v>5</v>
      </c>
      <c r="D17" s="80" t="s">
        <v>586</v>
      </c>
      <c r="E17" s="344">
        <v>18649166.067000002</v>
      </c>
      <c r="F17" s="344">
        <v>18270049.748</v>
      </c>
      <c r="G17" s="344">
        <v>18240961.155999999</v>
      </c>
      <c r="H17" s="344">
        <v>18434605.436999999</v>
      </c>
      <c r="I17" s="344">
        <v>5554455.523</v>
      </c>
      <c r="J17" s="344">
        <v>5470421.6540000001</v>
      </c>
      <c r="K17" s="344">
        <v>5481097.3300000001</v>
      </c>
      <c r="L17" s="344">
        <v>5548256.4079999998</v>
      </c>
    </row>
    <row r="18" spans="3:12" ht="13.5" customHeight="1">
      <c r="C18" s="83">
        <v>6</v>
      </c>
      <c r="D18" s="81" t="s">
        <v>587</v>
      </c>
      <c r="E18" s="345">
        <v>17621799.927999999</v>
      </c>
      <c r="F18" s="345">
        <v>17304664.703000002</v>
      </c>
      <c r="G18" s="345">
        <v>17234665.747000001</v>
      </c>
      <c r="H18" s="345">
        <v>17368562.475000001</v>
      </c>
      <c r="I18" s="345">
        <v>4979885.8119999999</v>
      </c>
      <c r="J18" s="345">
        <v>4922934.0750000002</v>
      </c>
      <c r="K18" s="345">
        <v>4909588.068</v>
      </c>
      <c r="L18" s="345">
        <v>4941928.9529999997</v>
      </c>
    </row>
    <row r="19" spans="3:12" ht="13.5" customHeight="1">
      <c r="C19" s="83">
        <v>7</v>
      </c>
      <c r="D19" s="81" t="s">
        <v>588</v>
      </c>
      <c r="E19" s="345">
        <v>1026168.173</v>
      </c>
      <c r="F19" s="345">
        <v>964187.48100000003</v>
      </c>
      <c r="G19" s="345">
        <v>1005247.762</v>
      </c>
      <c r="H19" s="345">
        <v>1064998.6910000001</v>
      </c>
      <c r="I19" s="345">
        <v>573371.74399999995</v>
      </c>
      <c r="J19" s="345">
        <v>546290.01500000001</v>
      </c>
      <c r="K19" s="345">
        <v>570461.61399999994</v>
      </c>
      <c r="L19" s="345">
        <v>605283.18500000006</v>
      </c>
    </row>
    <row r="20" spans="3:12" ht="13.5" customHeight="1">
      <c r="C20" s="83">
        <v>8</v>
      </c>
      <c r="D20" s="81" t="s">
        <v>589</v>
      </c>
      <c r="E20" s="345">
        <v>1197.9659999999999</v>
      </c>
      <c r="F20" s="345">
        <v>1197.5640000000001</v>
      </c>
      <c r="G20" s="345">
        <v>1047.6479999999999</v>
      </c>
      <c r="H20" s="345">
        <v>1044.27</v>
      </c>
      <c r="I20" s="345">
        <v>1197.9659999999999</v>
      </c>
      <c r="J20" s="345">
        <v>1197.5640000000001</v>
      </c>
      <c r="K20" s="345">
        <v>1047.6479999999999</v>
      </c>
      <c r="L20" s="345">
        <v>1044.27</v>
      </c>
    </row>
    <row r="21" spans="3:12" ht="13.5" customHeight="1">
      <c r="C21" s="79">
        <v>9</v>
      </c>
      <c r="D21" s="80" t="s">
        <v>590</v>
      </c>
      <c r="E21" s="346"/>
      <c r="F21" s="346"/>
      <c r="G21" s="346"/>
      <c r="H21" s="346"/>
      <c r="I21" s="347">
        <v>0</v>
      </c>
      <c r="J21" s="347">
        <v>0</v>
      </c>
      <c r="K21" s="347">
        <v>0</v>
      </c>
      <c r="L21" s="347">
        <v>0</v>
      </c>
    </row>
    <row r="22" spans="3:12" ht="13.5" customHeight="1">
      <c r="C22" s="79">
        <v>10</v>
      </c>
      <c r="D22" s="80" t="s">
        <v>591</v>
      </c>
      <c r="E22" s="344">
        <v>1319100.915</v>
      </c>
      <c r="F22" s="344">
        <v>1302118.08</v>
      </c>
      <c r="G22" s="344">
        <v>1298157.2490000001</v>
      </c>
      <c r="H22" s="344">
        <v>1284158.507</v>
      </c>
      <c r="I22" s="344">
        <v>686175.12699999998</v>
      </c>
      <c r="J22" s="344">
        <v>676147.71100000001</v>
      </c>
      <c r="K22" s="344">
        <v>665751.61899999995</v>
      </c>
      <c r="L22" s="344">
        <v>649667.33900000004</v>
      </c>
    </row>
    <row r="23" spans="3:12" ht="13.5" customHeight="1">
      <c r="C23" s="83">
        <v>11</v>
      </c>
      <c r="D23" s="81" t="s">
        <v>592</v>
      </c>
      <c r="E23" s="345">
        <v>28370.752</v>
      </c>
      <c r="F23" s="345">
        <v>31490.473999999998</v>
      </c>
      <c r="G23" s="345">
        <v>38571.741000000002</v>
      </c>
      <c r="H23" s="345">
        <v>42083.938999999998</v>
      </c>
      <c r="I23" s="345">
        <v>28370.752</v>
      </c>
      <c r="J23" s="345">
        <v>31490.473999999998</v>
      </c>
      <c r="K23" s="345">
        <v>38571.741000000002</v>
      </c>
      <c r="L23" s="345">
        <v>42083.938999999998</v>
      </c>
    </row>
    <row r="24" spans="3:12" ht="13.5" customHeight="1">
      <c r="C24" s="83">
        <v>12</v>
      </c>
      <c r="D24" s="81" t="s">
        <v>593</v>
      </c>
      <c r="E24" s="345">
        <v>0</v>
      </c>
      <c r="F24" s="345">
        <v>0</v>
      </c>
      <c r="G24" s="345">
        <v>0</v>
      </c>
      <c r="H24" s="345">
        <v>0</v>
      </c>
      <c r="I24" s="345">
        <v>0</v>
      </c>
      <c r="J24" s="345">
        <v>0</v>
      </c>
      <c r="K24" s="345">
        <v>0</v>
      </c>
      <c r="L24" s="345">
        <v>0</v>
      </c>
    </row>
    <row r="25" spans="3:12" ht="13.5" customHeight="1">
      <c r="C25" s="83">
        <v>13</v>
      </c>
      <c r="D25" s="81" t="s">
        <v>594</v>
      </c>
      <c r="E25" s="345">
        <v>1290730.1640000001</v>
      </c>
      <c r="F25" s="345">
        <v>1270627.605</v>
      </c>
      <c r="G25" s="345">
        <v>1259585.5079999999</v>
      </c>
      <c r="H25" s="345">
        <v>1242074.568</v>
      </c>
      <c r="I25" s="345">
        <v>657804.37600000005</v>
      </c>
      <c r="J25" s="345">
        <v>644657.23600000003</v>
      </c>
      <c r="K25" s="345">
        <v>627179.87800000003</v>
      </c>
      <c r="L25" s="345">
        <v>607583.4</v>
      </c>
    </row>
    <row r="26" spans="3:12" ht="13.5" customHeight="1">
      <c r="C26" s="79">
        <v>14</v>
      </c>
      <c r="D26" s="80" t="s">
        <v>595</v>
      </c>
      <c r="E26" s="344">
        <v>1067762.574</v>
      </c>
      <c r="F26" s="344">
        <v>912157.60800000001</v>
      </c>
      <c r="G26" s="344">
        <v>991598.99699999997</v>
      </c>
      <c r="H26" s="344">
        <v>1166616.882</v>
      </c>
      <c r="I26" s="344">
        <v>931148.55500000005</v>
      </c>
      <c r="J26" s="344">
        <v>776534.62199999997</v>
      </c>
      <c r="K26" s="344">
        <v>856913.53599999996</v>
      </c>
      <c r="L26" s="344">
        <v>1037989.303</v>
      </c>
    </row>
    <row r="27" spans="3:12" ht="13.5" customHeight="1">
      <c r="C27" s="79">
        <v>15</v>
      </c>
      <c r="D27" s="80" t="s">
        <v>596</v>
      </c>
      <c r="E27" s="344">
        <v>33105.076000000001</v>
      </c>
      <c r="F27" s="344">
        <v>34284.264000000003</v>
      </c>
      <c r="G27" s="344">
        <v>35984.46</v>
      </c>
      <c r="H27" s="344">
        <v>40126.997000000003</v>
      </c>
      <c r="I27" s="344">
        <v>0</v>
      </c>
      <c r="J27" s="344">
        <v>0</v>
      </c>
      <c r="K27" s="344">
        <v>0</v>
      </c>
      <c r="L27" s="344">
        <v>0</v>
      </c>
    </row>
    <row r="28" spans="3:12" ht="13.5" customHeight="1" thickBot="1">
      <c r="C28" s="522">
        <v>16</v>
      </c>
      <c r="D28" s="523" t="s">
        <v>597</v>
      </c>
      <c r="E28" s="524"/>
      <c r="F28" s="524"/>
      <c r="G28" s="524"/>
      <c r="H28" s="524"/>
      <c r="I28" s="525">
        <v>7307301.1009999998</v>
      </c>
      <c r="J28" s="525">
        <v>7055895.7149999999</v>
      </c>
      <c r="K28" s="525">
        <v>7135608.7860000003</v>
      </c>
      <c r="L28" s="525">
        <v>7370848.1359999999</v>
      </c>
    </row>
    <row r="29" spans="3:12">
      <c r="C29" s="1017" t="s">
        <v>598</v>
      </c>
      <c r="D29" s="1018"/>
      <c r="E29" s="1018"/>
      <c r="F29" s="1018"/>
      <c r="G29" s="1018"/>
      <c r="H29" s="1018"/>
      <c r="I29" s="1018"/>
      <c r="J29" s="1018"/>
      <c r="K29" s="1018"/>
      <c r="L29" s="1018"/>
    </row>
    <row r="30" spans="3:12" ht="13.5" customHeight="1">
      <c r="C30" s="516">
        <v>17</v>
      </c>
      <c r="D30" s="518" t="s">
        <v>599</v>
      </c>
      <c r="E30" s="517">
        <v>1.835</v>
      </c>
      <c r="F30" s="517">
        <v>0</v>
      </c>
      <c r="G30" s="517">
        <v>0</v>
      </c>
      <c r="H30" s="517">
        <v>0</v>
      </c>
      <c r="I30" s="517">
        <v>1.835</v>
      </c>
      <c r="J30" s="517">
        <v>0</v>
      </c>
      <c r="K30" s="517">
        <v>0</v>
      </c>
      <c r="L30" s="517">
        <v>0</v>
      </c>
    </row>
    <row r="31" spans="3:12" ht="13.5" customHeight="1">
      <c r="C31" s="79">
        <v>18</v>
      </c>
      <c r="D31" s="80" t="s">
        <v>600</v>
      </c>
      <c r="E31" s="344">
        <v>1244957.6159999999</v>
      </c>
      <c r="F31" s="344">
        <v>1248896.4029999999</v>
      </c>
      <c r="G31" s="344">
        <v>1178662.9680000001</v>
      </c>
      <c r="H31" s="344">
        <v>1087570.0859999999</v>
      </c>
      <c r="I31" s="344">
        <v>1176709.456</v>
      </c>
      <c r="J31" s="344">
        <v>1179927.0519999999</v>
      </c>
      <c r="K31" s="344">
        <v>1104514.8430000001</v>
      </c>
      <c r="L31" s="344">
        <v>1003040.915</v>
      </c>
    </row>
    <row r="32" spans="3:12" ht="13.5" customHeight="1">
      <c r="C32" s="79">
        <v>19</v>
      </c>
      <c r="D32" s="80" t="s">
        <v>601</v>
      </c>
      <c r="E32" s="344">
        <v>264161.77100000001</v>
      </c>
      <c r="F32" s="344">
        <v>172722.40599999999</v>
      </c>
      <c r="G32" s="344">
        <v>114081.948</v>
      </c>
      <c r="H32" s="344">
        <v>86158.930999999997</v>
      </c>
      <c r="I32" s="344">
        <v>264161.77100000001</v>
      </c>
      <c r="J32" s="344">
        <v>172722.40599999999</v>
      </c>
      <c r="K32" s="344">
        <v>114081.948</v>
      </c>
      <c r="L32" s="344">
        <v>86158.930999999997</v>
      </c>
    </row>
    <row r="33" spans="3:12" ht="25.5" customHeight="1">
      <c r="C33" s="79" t="s">
        <v>133</v>
      </c>
      <c r="D33" s="80" t="s">
        <v>602</v>
      </c>
      <c r="E33" s="343"/>
      <c r="F33" s="343"/>
      <c r="G33" s="343"/>
      <c r="H33" s="343"/>
      <c r="I33" s="344">
        <v>0</v>
      </c>
      <c r="J33" s="344">
        <v>0</v>
      </c>
      <c r="K33" s="344">
        <v>0</v>
      </c>
      <c r="L33" s="344">
        <v>0</v>
      </c>
    </row>
    <row r="34" spans="3:12" ht="13.5" customHeight="1">
      <c r="C34" s="79" t="s">
        <v>603</v>
      </c>
      <c r="D34" s="80" t="s">
        <v>604</v>
      </c>
      <c r="E34" s="343"/>
      <c r="F34" s="343"/>
      <c r="G34" s="343"/>
      <c r="H34" s="343"/>
      <c r="I34" s="344">
        <v>0</v>
      </c>
      <c r="J34" s="344">
        <v>0</v>
      </c>
      <c r="K34" s="344">
        <v>0</v>
      </c>
      <c r="L34" s="344">
        <v>0</v>
      </c>
    </row>
    <row r="35" spans="3:12" ht="13.5" customHeight="1">
      <c r="C35" s="265">
        <v>20</v>
      </c>
      <c r="D35" s="264" t="s">
        <v>605</v>
      </c>
      <c r="E35" s="348">
        <v>1509121.223</v>
      </c>
      <c r="F35" s="348">
        <v>1421618.808</v>
      </c>
      <c r="G35" s="348">
        <v>1292744.916</v>
      </c>
      <c r="H35" s="348">
        <v>1173729.017</v>
      </c>
      <c r="I35" s="348">
        <v>1440873.0630000001</v>
      </c>
      <c r="J35" s="348">
        <v>1352649.4580000001</v>
      </c>
      <c r="K35" s="348">
        <v>1218596.791</v>
      </c>
      <c r="L35" s="348">
        <v>1089199.8459999999</v>
      </c>
    </row>
    <row r="36" spans="3:12" ht="13.5" customHeight="1">
      <c r="C36" s="83" t="s">
        <v>293</v>
      </c>
      <c r="D36" s="82" t="s">
        <v>606</v>
      </c>
      <c r="E36" s="345">
        <v>0</v>
      </c>
      <c r="F36" s="345">
        <v>0</v>
      </c>
      <c r="G36" s="345">
        <v>0</v>
      </c>
      <c r="H36" s="345">
        <v>0</v>
      </c>
      <c r="I36" s="345">
        <v>0</v>
      </c>
      <c r="J36" s="345">
        <v>0</v>
      </c>
      <c r="K36" s="345">
        <v>0</v>
      </c>
      <c r="L36" s="345">
        <v>0</v>
      </c>
    </row>
    <row r="37" spans="3:12" ht="13.5" customHeight="1">
      <c r="C37" s="83" t="s">
        <v>295</v>
      </c>
      <c r="D37" s="82" t="s">
        <v>607</v>
      </c>
      <c r="E37" s="345">
        <v>0</v>
      </c>
      <c r="F37" s="345">
        <v>0</v>
      </c>
      <c r="G37" s="345">
        <v>0</v>
      </c>
      <c r="H37" s="345">
        <v>0</v>
      </c>
      <c r="I37" s="345">
        <v>0</v>
      </c>
      <c r="J37" s="345">
        <v>0</v>
      </c>
      <c r="K37" s="345">
        <v>0</v>
      </c>
      <c r="L37" s="345">
        <v>0</v>
      </c>
    </row>
    <row r="38" spans="3:12" ht="13.5" customHeight="1" thickBot="1">
      <c r="C38" s="530" t="s">
        <v>297</v>
      </c>
      <c r="D38" s="531" t="s">
        <v>608</v>
      </c>
      <c r="E38" s="532">
        <v>1509121.223</v>
      </c>
      <c r="F38" s="532">
        <v>1421618.808</v>
      </c>
      <c r="G38" s="532">
        <v>1292744.916</v>
      </c>
      <c r="H38" s="532">
        <v>1173729.017</v>
      </c>
      <c r="I38" s="532">
        <v>1440873.0630000001</v>
      </c>
      <c r="J38" s="532">
        <v>1352649.4580000001</v>
      </c>
      <c r="K38" s="532">
        <v>1218596.791</v>
      </c>
      <c r="L38" s="532">
        <v>1089199.8459999999</v>
      </c>
    </row>
    <row r="39" spans="3:12">
      <c r="C39" s="1017" t="s">
        <v>609</v>
      </c>
      <c r="D39" s="1018"/>
      <c r="E39" s="1018"/>
      <c r="F39" s="1018"/>
      <c r="G39" s="1018"/>
      <c r="H39" s="1018"/>
      <c r="I39" s="1018"/>
      <c r="J39" s="1018"/>
      <c r="K39" s="1018"/>
      <c r="L39" s="1018"/>
    </row>
    <row r="40" spans="3:12" ht="17.25" customHeight="1">
      <c r="C40" s="526" t="s">
        <v>610</v>
      </c>
      <c r="D40" s="527" t="s">
        <v>611</v>
      </c>
      <c r="E40" s="528"/>
      <c r="F40" s="528"/>
      <c r="G40" s="528"/>
      <c r="H40" s="528"/>
      <c r="I40" s="529">
        <v>7183193.0920000002</v>
      </c>
      <c r="J40" s="529">
        <v>6301644.6339999996</v>
      </c>
      <c r="K40" s="529">
        <v>5869043.4019999998</v>
      </c>
      <c r="L40" s="529">
        <v>5707530.5820000004</v>
      </c>
    </row>
    <row r="41" spans="3:12" ht="17.25" customHeight="1">
      <c r="C41" s="265">
        <v>22</v>
      </c>
      <c r="D41" s="266" t="s">
        <v>612</v>
      </c>
      <c r="E41" s="350"/>
      <c r="F41" s="350"/>
      <c r="G41" s="350"/>
      <c r="H41" s="350"/>
      <c r="I41" s="351">
        <v>5866428.0379999997</v>
      </c>
      <c r="J41" s="351">
        <v>5703246.2570000002</v>
      </c>
      <c r="K41" s="351">
        <v>5917011.9950000001</v>
      </c>
      <c r="L41" s="351">
        <v>6281648.29</v>
      </c>
    </row>
    <row r="42" spans="3:12" ht="17.25" customHeight="1" thickBot="1">
      <c r="C42" s="269">
        <v>23</v>
      </c>
      <c r="D42" s="270" t="s">
        <v>613</v>
      </c>
      <c r="E42" s="352"/>
      <c r="F42" s="352"/>
      <c r="G42" s="352"/>
      <c r="H42" s="352"/>
      <c r="I42" s="945">
        <v>1.2244577186442256</v>
      </c>
      <c r="J42" s="945">
        <v>1.1049224161179332</v>
      </c>
      <c r="K42" s="945">
        <v>0.9918931053307759</v>
      </c>
      <c r="L42" s="945">
        <v>0.90860397120387015</v>
      </c>
    </row>
    <row r="43" spans="3:12">
      <c r="F43" s="353"/>
      <c r="G43" s="353"/>
      <c r="H43" s="353"/>
      <c r="I43" s="353"/>
      <c r="J43" s="353"/>
      <c r="K43" s="353"/>
      <c r="L43" s="353"/>
    </row>
    <row r="44" spans="3:12">
      <c r="C44" s="55"/>
    </row>
  </sheetData>
  <sheetProtection algorithmName="SHA-512" hashValue="ynw1A6poYRU5ILpEH0+hxVSM/c13uGnCgEVe0xN6P2ldIhkmb/WYS8W6QcQvA40PQkT3GQ6TEzTQ2kjxwkwYIw==" saltValue="upjhN4Uxx+h3lM6dC0k1Fg==" spinCount="100000" sheet="1" formatCells="0" formatColumns="0" formatRows="0" insertColumns="0" insertRows="0" insertHyperlinks="0" deleteColumns="0" deleteRows="0" sort="0" autoFilter="0" pivotTables="0"/>
  <mergeCells count="8">
    <mergeCell ref="C4:D4"/>
    <mergeCell ref="C7:D7"/>
    <mergeCell ref="C39:L39"/>
    <mergeCell ref="C29:L29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XIII</oddHeader>
    <oddFooter>&amp;C&amp;P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3:J45"/>
  <sheetViews>
    <sheetView showGridLines="0" topLeftCell="A4" zoomScaleNormal="100" workbookViewId="0">
      <selection activeCell="XFD14" sqref="XFD14"/>
    </sheetView>
  </sheetViews>
  <sheetFormatPr defaultColWidth="9.33203125" defaultRowHeight="14.4"/>
  <cols>
    <col min="1" max="1" width="3.88671875" style="23" customWidth="1"/>
    <col min="2" max="2" width="5.6640625" style="23" customWidth="1"/>
    <col min="3" max="3" width="6" style="782" customWidth="1"/>
    <col min="4" max="4" width="104.88671875" style="23" customWidth="1"/>
    <col min="5" max="8" width="15" style="23" customWidth="1"/>
    <col min="9" max="9" width="17.6640625" style="23" customWidth="1"/>
    <col min="10" max="10" width="16.6640625" style="23" customWidth="1"/>
    <col min="11" max="11" width="18.5546875" style="23" customWidth="1"/>
    <col min="12" max="12" width="9.33203125" style="23" customWidth="1"/>
    <col min="13" max="16384" width="9.33203125" style="23"/>
  </cols>
  <sheetData>
    <row r="3" spans="3:9" ht="21" customHeight="1">
      <c r="C3" s="867" t="s">
        <v>46</v>
      </c>
    </row>
    <row r="4" spans="3:9">
      <c r="C4" s="976" t="s">
        <v>978</v>
      </c>
      <c r="D4" s="1001"/>
    </row>
    <row r="5" spans="3:9" s="49" customFormat="1" ht="15" thickBot="1">
      <c r="C5" s="128"/>
      <c r="E5" s="161"/>
      <c r="F5" s="161"/>
      <c r="G5" s="161"/>
      <c r="H5" s="161"/>
      <c r="I5" s="161"/>
    </row>
    <row r="6" spans="3:9" ht="16.2" customHeight="1">
      <c r="C6" s="1024"/>
      <c r="D6" s="974"/>
      <c r="E6" s="409" t="s">
        <v>110</v>
      </c>
      <c r="F6" s="409" t="s">
        <v>111</v>
      </c>
      <c r="G6" s="409" t="s">
        <v>112</v>
      </c>
      <c r="H6" s="409" t="s">
        <v>148</v>
      </c>
      <c r="I6" s="409" t="s">
        <v>149</v>
      </c>
    </row>
    <row r="7" spans="3:9" ht="15.75" customHeight="1" thickBot="1">
      <c r="C7" s="1025" t="s">
        <v>614</v>
      </c>
      <c r="D7" s="1016"/>
      <c r="E7" s="1026" t="s">
        <v>615</v>
      </c>
      <c r="F7" s="1027"/>
      <c r="G7" s="1027"/>
      <c r="H7" s="1027"/>
      <c r="I7" s="1023" t="s">
        <v>616</v>
      </c>
    </row>
    <row r="8" spans="3:9" ht="27" customHeight="1" thickTop="1" thickBot="1">
      <c r="C8" s="1016"/>
      <c r="D8" s="1016"/>
      <c r="E8" s="457" t="s">
        <v>617</v>
      </c>
      <c r="F8" s="457" t="s">
        <v>618</v>
      </c>
      <c r="G8" s="457" t="s">
        <v>619</v>
      </c>
      <c r="H8" s="457" t="s">
        <v>620</v>
      </c>
      <c r="I8" s="974"/>
    </row>
    <row r="9" spans="3:9" ht="15.75" customHeight="1">
      <c r="C9" s="1022" t="s">
        <v>621</v>
      </c>
      <c r="D9" s="980"/>
      <c r="E9" s="980"/>
      <c r="F9" s="980"/>
      <c r="G9" s="980"/>
      <c r="H9" s="980"/>
      <c r="I9" s="980"/>
    </row>
    <row r="10" spans="3:9" ht="15.75" customHeight="1">
      <c r="C10" s="516">
        <v>1</v>
      </c>
      <c r="D10" s="160" t="s">
        <v>622</v>
      </c>
      <c r="E10" s="361">
        <v>727964.18900000001</v>
      </c>
      <c r="F10" s="361">
        <v>1108278.7039999999</v>
      </c>
      <c r="G10" s="361">
        <v>0</v>
      </c>
      <c r="H10" s="361">
        <v>442125.76299999998</v>
      </c>
      <c r="I10" s="355">
        <v>1170089.952</v>
      </c>
    </row>
    <row r="11" spans="3:9" ht="15.75" customHeight="1">
      <c r="C11" s="83">
        <v>2</v>
      </c>
      <c r="D11" s="84" t="s">
        <v>623</v>
      </c>
      <c r="E11" s="349">
        <v>727964.18900000001</v>
      </c>
      <c r="F11" s="349">
        <v>0</v>
      </c>
      <c r="G11" s="349">
        <v>0</v>
      </c>
      <c r="H11" s="349">
        <v>442125.76299999998</v>
      </c>
      <c r="I11" s="349">
        <v>1170089.952</v>
      </c>
    </row>
    <row r="12" spans="3:9" ht="15.75" customHeight="1">
      <c r="C12" s="83">
        <v>3</v>
      </c>
      <c r="D12" s="84" t="s">
        <v>624</v>
      </c>
      <c r="E12" s="359"/>
      <c r="F12" s="349">
        <v>0</v>
      </c>
      <c r="G12" s="349">
        <v>0</v>
      </c>
      <c r="H12" s="349">
        <v>0</v>
      </c>
      <c r="I12" s="349">
        <v>0</v>
      </c>
    </row>
    <row r="13" spans="3:9" ht="15.75" customHeight="1">
      <c r="C13" s="79">
        <v>4</v>
      </c>
      <c r="D13" s="85" t="s">
        <v>625</v>
      </c>
      <c r="E13" s="356"/>
      <c r="F13" s="357">
        <v>1621781.632</v>
      </c>
      <c r="G13" s="357">
        <v>4517.4049999999997</v>
      </c>
      <c r="H13" s="357">
        <v>0</v>
      </c>
      <c r="I13" s="358">
        <v>1497515.8430000001</v>
      </c>
    </row>
    <row r="14" spans="3:9" ht="15.75" customHeight="1">
      <c r="C14" s="83">
        <v>5</v>
      </c>
      <c r="D14" s="84" t="s">
        <v>584</v>
      </c>
      <c r="E14" s="359"/>
      <c r="F14" s="349">
        <v>661145.59199999995</v>
      </c>
      <c r="G14" s="349">
        <v>1849.596</v>
      </c>
      <c r="H14" s="349">
        <v>308.31200000000001</v>
      </c>
      <c r="I14" s="349">
        <v>630153.74</v>
      </c>
    </row>
    <row r="15" spans="3:9" ht="15.75" customHeight="1">
      <c r="C15" s="83">
        <v>6</v>
      </c>
      <c r="D15" s="84" t="s">
        <v>585</v>
      </c>
      <c r="E15" s="359"/>
      <c r="F15" s="349">
        <v>960636.04</v>
      </c>
      <c r="G15" s="349">
        <v>2667.8090000000002</v>
      </c>
      <c r="H15" s="349">
        <v>388.63799999999998</v>
      </c>
      <c r="I15" s="349">
        <v>867362.103</v>
      </c>
    </row>
    <row r="16" spans="3:9" ht="15.75" customHeight="1">
      <c r="C16" s="79">
        <v>7</v>
      </c>
      <c r="D16" s="85" t="s">
        <v>626</v>
      </c>
      <c r="E16" s="356"/>
      <c r="F16" s="357">
        <v>26598696.824000001</v>
      </c>
      <c r="G16" s="357">
        <v>1103761.2990000001</v>
      </c>
      <c r="H16" s="357">
        <v>17940.561000000002</v>
      </c>
      <c r="I16" s="358">
        <v>9780440.3760000002</v>
      </c>
    </row>
    <row r="17" spans="3:9" ht="15.75" customHeight="1">
      <c r="C17" s="83">
        <v>8</v>
      </c>
      <c r="D17" s="84" t="s">
        <v>627</v>
      </c>
      <c r="E17" s="359"/>
      <c r="F17" s="349">
        <v>17467801.566</v>
      </c>
      <c r="G17" s="349">
        <v>1090815.18</v>
      </c>
      <c r="H17" s="349">
        <v>2178</v>
      </c>
      <c r="I17" s="349">
        <v>9281486.3729999997</v>
      </c>
    </row>
    <row r="18" spans="3:9" ht="15.75" customHeight="1">
      <c r="C18" s="83">
        <v>9</v>
      </c>
      <c r="D18" s="84" t="s">
        <v>628</v>
      </c>
      <c r="E18" s="359"/>
      <c r="F18" s="349">
        <v>9130895.2579999994</v>
      </c>
      <c r="G18" s="349">
        <v>12946.119000000001</v>
      </c>
      <c r="H18" s="349">
        <v>15762.561</v>
      </c>
      <c r="I18" s="349">
        <v>498954.00300000003</v>
      </c>
    </row>
    <row r="19" spans="3:9" ht="15.75" customHeight="1">
      <c r="C19" s="79">
        <v>10</v>
      </c>
      <c r="D19" s="85" t="s">
        <v>629</v>
      </c>
      <c r="E19" s="356"/>
      <c r="F19" s="357">
        <v>0</v>
      </c>
      <c r="G19" s="357">
        <v>0</v>
      </c>
      <c r="H19" s="357">
        <v>0</v>
      </c>
      <c r="I19" s="358">
        <v>0</v>
      </c>
    </row>
    <row r="20" spans="3:9" ht="15.75" customHeight="1">
      <c r="C20" s="79">
        <v>11</v>
      </c>
      <c r="D20" s="85" t="s">
        <v>630</v>
      </c>
      <c r="E20" s="357">
        <v>10520.781999999999</v>
      </c>
      <c r="F20" s="357">
        <v>0</v>
      </c>
      <c r="G20" s="357">
        <v>0</v>
      </c>
      <c r="H20" s="357">
        <v>274623.21500000003</v>
      </c>
      <c r="I20" s="358">
        <v>274623.21500000003</v>
      </c>
    </row>
    <row r="21" spans="3:9" ht="15.75" customHeight="1">
      <c r="C21" s="83">
        <v>12</v>
      </c>
      <c r="D21" s="84" t="s">
        <v>631</v>
      </c>
      <c r="E21" s="349">
        <v>10520.781999999999</v>
      </c>
      <c r="F21" s="359"/>
      <c r="G21" s="359"/>
      <c r="H21" s="359"/>
      <c r="I21" s="359"/>
    </row>
    <row r="22" spans="3:9" ht="15.75" customHeight="1">
      <c r="C22" s="83">
        <v>13</v>
      </c>
      <c r="D22" s="84" t="s">
        <v>632</v>
      </c>
      <c r="E22" s="359"/>
      <c r="F22" s="349">
        <v>0</v>
      </c>
      <c r="G22" s="349">
        <v>0</v>
      </c>
      <c r="H22" s="349">
        <v>274623.21500000003</v>
      </c>
      <c r="I22" s="349">
        <v>274623.21500000003</v>
      </c>
    </row>
    <row r="23" spans="3:9" ht="15.75" customHeight="1" thickBot="1">
      <c r="C23" s="522">
        <v>14</v>
      </c>
      <c r="D23" s="458" t="s">
        <v>633</v>
      </c>
      <c r="E23" s="459"/>
      <c r="F23" s="459"/>
      <c r="G23" s="459"/>
      <c r="H23" s="459"/>
      <c r="I23" s="460">
        <v>12722669.387</v>
      </c>
    </row>
    <row r="24" spans="3:9" ht="15.75" customHeight="1">
      <c r="C24" s="1022" t="s">
        <v>634</v>
      </c>
      <c r="D24" s="980"/>
      <c r="E24" s="980"/>
      <c r="F24" s="980"/>
      <c r="G24" s="980"/>
      <c r="H24" s="980"/>
      <c r="I24" s="980"/>
    </row>
    <row r="25" spans="3:9" ht="15.75" customHeight="1">
      <c r="C25" s="516">
        <v>15</v>
      </c>
      <c r="D25" s="160" t="s">
        <v>581</v>
      </c>
      <c r="E25" s="354"/>
      <c r="F25" s="354"/>
      <c r="G25" s="354"/>
      <c r="H25" s="354"/>
      <c r="I25" s="355">
        <v>0</v>
      </c>
    </row>
    <row r="26" spans="3:9" ht="15.75" customHeight="1">
      <c r="C26" s="79" t="s">
        <v>635</v>
      </c>
      <c r="D26" s="85" t="s">
        <v>636</v>
      </c>
      <c r="E26" s="356"/>
      <c r="F26" s="357">
        <v>0</v>
      </c>
      <c r="G26" s="357">
        <v>0</v>
      </c>
      <c r="H26" s="357">
        <v>0</v>
      </c>
      <c r="I26" s="358">
        <v>0</v>
      </c>
    </row>
    <row r="27" spans="3:9" ht="15.75" customHeight="1">
      <c r="C27" s="79">
        <v>16</v>
      </c>
      <c r="D27" s="85" t="s">
        <v>637</v>
      </c>
      <c r="E27" s="356"/>
      <c r="F27" s="357">
        <v>63934.771000000001</v>
      </c>
      <c r="G27" s="357">
        <v>18487.839</v>
      </c>
      <c r="H27" s="357">
        <v>7877.5410000000002</v>
      </c>
      <c r="I27" s="358">
        <v>49088.845999999998</v>
      </c>
    </row>
    <row r="28" spans="3:9" ht="15.75" customHeight="1">
      <c r="C28" s="79">
        <v>17</v>
      </c>
      <c r="D28" s="85" t="s">
        <v>638</v>
      </c>
      <c r="E28" s="356"/>
      <c r="F28" s="357">
        <v>1424703.0870000001</v>
      </c>
      <c r="G28" s="357">
        <v>387959.71</v>
      </c>
      <c r="H28" s="357">
        <v>6565056.0999999996</v>
      </c>
      <c r="I28" s="358">
        <v>5680792.1069999998</v>
      </c>
    </row>
    <row r="29" spans="3:9" ht="26.25" customHeight="1">
      <c r="C29" s="83">
        <v>18</v>
      </c>
      <c r="D29" s="84" t="s">
        <v>639</v>
      </c>
      <c r="E29" s="359"/>
      <c r="F29" s="349">
        <v>0</v>
      </c>
      <c r="G29" s="349">
        <v>0</v>
      </c>
      <c r="H29" s="349">
        <v>0</v>
      </c>
      <c r="I29" s="349">
        <v>0</v>
      </c>
    </row>
    <row r="30" spans="3:9" ht="26.25" customHeight="1">
      <c r="C30" s="83">
        <v>19</v>
      </c>
      <c r="D30" s="84" t="s">
        <v>640</v>
      </c>
      <c r="E30" s="359"/>
      <c r="F30" s="349">
        <v>481266.38299999997</v>
      </c>
      <c r="G30" s="349">
        <v>0</v>
      </c>
      <c r="H30" s="349">
        <v>96318.2</v>
      </c>
      <c r="I30" s="349">
        <v>144444.83799999999</v>
      </c>
    </row>
    <row r="31" spans="3:9" ht="26.25" customHeight="1">
      <c r="C31" s="83">
        <v>20</v>
      </c>
      <c r="D31" s="84" t="s">
        <v>641</v>
      </c>
      <c r="E31" s="359"/>
      <c r="F31" s="349">
        <v>409145.12699999998</v>
      </c>
      <c r="G31" s="349">
        <v>272246.77600000001</v>
      </c>
      <c r="H31" s="349">
        <v>3256799.3849999998</v>
      </c>
      <c r="I31" s="349">
        <v>2718499.0460000001</v>
      </c>
    </row>
    <row r="32" spans="3:9">
      <c r="C32" s="83">
        <v>21</v>
      </c>
      <c r="D32" s="84" t="s">
        <v>642</v>
      </c>
      <c r="E32" s="359"/>
      <c r="F32" s="349">
        <v>185596.19399999999</v>
      </c>
      <c r="G32" s="349">
        <v>152748.60699999999</v>
      </c>
      <c r="H32" s="349">
        <v>1952381.9069999999</v>
      </c>
      <c r="I32" s="349">
        <v>1438220.639</v>
      </c>
    </row>
    <row r="33" spans="3:10">
      <c r="C33" s="83">
        <v>22</v>
      </c>
      <c r="D33" s="84" t="s">
        <v>643</v>
      </c>
      <c r="E33" s="359"/>
      <c r="F33" s="349">
        <v>51902.646000000001</v>
      </c>
      <c r="G33" s="349">
        <v>55597.305999999997</v>
      </c>
      <c r="H33" s="349">
        <v>1597402.7690000001</v>
      </c>
      <c r="I33" s="349">
        <v>1174240.558</v>
      </c>
    </row>
    <row r="34" spans="3:10">
      <c r="C34" s="83">
        <v>23</v>
      </c>
      <c r="D34" s="84" t="s">
        <v>642</v>
      </c>
      <c r="E34" s="359"/>
      <c r="F34" s="349">
        <v>37715.567999999999</v>
      </c>
      <c r="G34" s="349">
        <v>41853.595000000001</v>
      </c>
      <c r="H34" s="349">
        <v>1186508.8600000001</v>
      </c>
      <c r="I34" s="349">
        <v>811015.34100000001</v>
      </c>
    </row>
    <row r="35" spans="3:10" ht="26.25" customHeight="1">
      <c r="C35" s="83">
        <v>24</v>
      </c>
      <c r="D35" s="84" t="s">
        <v>644</v>
      </c>
      <c r="E35" s="359"/>
      <c r="F35" s="349">
        <v>482388.93</v>
      </c>
      <c r="G35" s="349">
        <v>60115.627999999997</v>
      </c>
      <c r="H35" s="349">
        <v>1614535.747</v>
      </c>
      <c r="I35" s="349">
        <v>1643607.6640000001</v>
      </c>
    </row>
    <row r="36" spans="3:10" ht="15.75" customHeight="1">
      <c r="C36" s="79">
        <v>25</v>
      </c>
      <c r="D36" s="85" t="s">
        <v>645</v>
      </c>
      <c r="E36" s="356"/>
      <c r="F36" s="357">
        <v>0</v>
      </c>
      <c r="G36" s="357">
        <v>0</v>
      </c>
      <c r="H36" s="357">
        <v>0</v>
      </c>
      <c r="I36" s="358">
        <v>0</v>
      </c>
    </row>
    <row r="37" spans="3:10" ht="15.75" customHeight="1">
      <c r="C37" s="79">
        <v>26</v>
      </c>
      <c r="D37" s="85" t="s">
        <v>646</v>
      </c>
      <c r="E37" s="357">
        <v>0</v>
      </c>
      <c r="F37" s="357">
        <v>1416081.8</v>
      </c>
      <c r="G37" s="357">
        <v>18467.293000000001</v>
      </c>
      <c r="H37" s="357">
        <v>1543823.946</v>
      </c>
      <c r="I37" s="358">
        <v>1933385.612</v>
      </c>
    </row>
    <row r="38" spans="3:10" ht="15.75" customHeight="1">
      <c r="C38" s="83">
        <v>27</v>
      </c>
      <c r="D38" s="84" t="s">
        <v>647</v>
      </c>
      <c r="E38" s="359"/>
      <c r="F38" s="359"/>
      <c r="G38" s="359"/>
      <c r="H38" s="349">
        <v>0</v>
      </c>
      <c r="I38" s="349">
        <v>0</v>
      </c>
    </row>
    <row r="39" spans="3:10" ht="26.25" customHeight="1">
      <c r="C39" s="83">
        <v>28</v>
      </c>
      <c r="D39" s="84" t="s">
        <v>648</v>
      </c>
      <c r="E39" s="359"/>
      <c r="F39" s="349">
        <v>0</v>
      </c>
      <c r="G39" s="349">
        <v>0</v>
      </c>
      <c r="H39" s="349">
        <v>0</v>
      </c>
      <c r="I39" s="349">
        <v>0</v>
      </c>
    </row>
    <row r="40" spans="3:10" ht="15.75" customHeight="1">
      <c r="C40" s="83">
        <v>29</v>
      </c>
      <c r="D40" s="84" t="s">
        <v>649</v>
      </c>
      <c r="E40" s="359"/>
      <c r="F40" s="349">
        <v>0</v>
      </c>
      <c r="G40" s="349"/>
      <c r="H40" s="349"/>
      <c r="I40" s="349">
        <v>0</v>
      </c>
    </row>
    <row r="41" spans="3:10" ht="26.25" customHeight="1">
      <c r="C41" s="83">
        <v>30</v>
      </c>
      <c r="D41" s="84" t="s">
        <v>650</v>
      </c>
      <c r="E41" s="359"/>
      <c r="F41" s="349">
        <v>13460.191999999999</v>
      </c>
      <c r="G41" s="349"/>
      <c r="H41" s="349"/>
      <c r="I41" s="349">
        <v>673.01</v>
      </c>
    </row>
    <row r="42" spans="3:10" ht="15.75" customHeight="1">
      <c r="C42" s="83">
        <v>31</v>
      </c>
      <c r="D42" s="84" t="s">
        <v>651</v>
      </c>
      <c r="E42" s="359"/>
      <c r="F42" s="349">
        <v>1402621.608</v>
      </c>
      <c r="G42" s="349">
        <v>18467.293000000001</v>
      </c>
      <c r="H42" s="349">
        <v>1543823.946</v>
      </c>
      <c r="I42" s="349">
        <v>1932712.602</v>
      </c>
    </row>
    <row r="43" spans="3:10" ht="15.75" customHeight="1">
      <c r="C43" s="79">
        <v>32</v>
      </c>
      <c r="D43" s="85" t="s">
        <v>652</v>
      </c>
      <c r="E43" s="356"/>
      <c r="F43" s="357">
        <v>1163164.9350000001</v>
      </c>
      <c r="G43" s="357">
        <v>208119.02499999999</v>
      </c>
      <c r="H43" s="357">
        <v>93035.816000000006</v>
      </c>
      <c r="I43" s="358">
        <v>74087.323999999993</v>
      </c>
    </row>
    <row r="44" spans="3:10" ht="15.75" customHeight="1">
      <c r="C44" s="265">
        <v>33</v>
      </c>
      <c r="D44" s="266" t="s">
        <v>206</v>
      </c>
      <c r="E44" s="360"/>
      <c r="F44" s="360"/>
      <c r="G44" s="360"/>
      <c r="H44" s="360"/>
      <c r="I44" s="351">
        <v>7737353.8890000004</v>
      </c>
      <c r="J44" s="257"/>
    </row>
    <row r="45" spans="3:10" ht="15.75" customHeight="1" thickBot="1">
      <c r="C45" s="269">
        <v>34</v>
      </c>
      <c r="D45" s="270" t="s">
        <v>207</v>
      </c>
      <c r="E45" s="461"/>
      <c r="F45" s="461"/>
      <c r="G45" s="461"/>
      <c r="H45" s="461"/>
      <c r="I45" s="462">
        <v>1.6443000000000001</v>
      </c>
      <c r="J45" s="257"/>
    </row>
  </sheetData>
  <sheetProtection algorithmName="SHA-512" hashValue="HMQshsEjKss1hjAWGGU7ixWxErwndf7RrsYan++NAa1e3XfGG0M0LswprwoxLfBfoPtjDPYO4ylv/lFG4eK8Rg==" saltValue="JvC+zTKhn5BLnE4bANxahw==" spinCount="100000" sheet="1" formatCells="0" formatColumns="0" formatRows="0" insertColumns="0" insertRows="0" insertHyperlinks="0" deleteColumns="0" deleteRows="0" sort="0" autoFilter="0" pivotTables="0"/>
  <mergeCells count="7">
    <mergeCell ref="C4:D4"/>
    <mergeCell ref="C24:I24"/>
    <mergeCell ref="I7:I8"/>
    <mergeCell ref="C6:D6"/>
    <mergeCell ref="C7:D8"/>
    <mergeCell ref="E7:H7"/>
    <mergeCell ref="C9:I9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XIII</oddHeader>
    <oddFooter>&amp;C&amp;P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V32"/>
  <sheetViews>
    <sheetView showGridLines="0" zoomScale="90" zoomScaleNormal="90" workbookViewId="0">
      <selection activeCell="XFD14" sqref="XFD14"/>
    </sheetView>
  </sheetViews>
  <sheetFormatPr defaultColWidth="9.109375" defaultRowHeight="14.4"/>
  <cols>
    <col min="1" max="1" width="3" style="23" customWidth="1"/>
    <col min="2" max="2" width="4.5546875" style="23" customWidth="1"/>
    <col min="3" max="3" width="5.5546875" style="23" customWidth="1"/>
    <col min="4" max="4" width="56.44140625" style="23" customWidth="1"/>
    <col min="5" max="7" width="11.6640625" style="23" customWidth="1"/>
    <col min="8" max="8" width="1" style="23" customWidth="1"/>
    <col min="9" max="11" width="11.6640625" style="23" customWidth="1"/>
    <col min="12" max="12" width="0.6640625" style="23" customWidth="1"/>
    <col min="13" max="15" width="11.6640625" style="23" customWidth="1"/>
    <col min="16" max="16" width="1.33203125" style="23" customWidth="1"/>
    <col min="17" max="19" width="11.44140625" style="23" customWidth="1"/>
    <col min="20" max="20" width="14.44140625" style="23" customWidth="1"/>
    <col min="21" max="21" width="16" style="23" customWidth="1"/>
    <col min="22" max="22" width="16.5546875" style="23" customWidth="1"/>
    <col min="23" max="23" width="31.44140625" style="23" customWidth="1"/>
    <col min="24" max="16384" width="9.109375" style="23"/>
  </cols>
  <sheetData>
    <row r="2" spans="2:22">
      <c r="B2" s="710"/>
    </row>
    <row r="3" spans="2:22" ht="21" customHeight="1">
      <c r="C3" s="65" t="s">
        <v>653</v>
      </c>
    </row>
    <row r="4" spans="2:22" ht="17.399999999999999" customHeight="1">
      <c r="C4" s="976" t="s">
        <v>978</v>
      </c>
      <c r="D4" s="1001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2:22" ht="9.75" customHeight="1">
      <c r="C5" s="87"/>
      <c r="D5" s="8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796"/>
      <c r="U5" s="796"/>
      <c r="V5" s="796"/>
    </row>
    <row r="6" spans="2:22" ht="9.75" customHeight="1" thickBot="1">
      <c r="C6" s="271"/>
      <c r="D6" s="271"/>
      <c r="E6" s="512" t="s">
        <v>110</v>
      </c>
      <c r="F6" s="512" t="s">
        <v>111</v>
      </c>
      <c r="G6" s="512" t="s">
        <v>112</v>
      </c>
      <c r="H6" s="512"/>
      <c r="I6" s="512" t="s">
        <v>148</v>
      </c>
      <c r="J6" s="512" t="s">
        <v>149</v>
      </c>
      <c r="K6" s="512" t="s">
        <v>210</v>
      </c>
      <c r="L6" s="512"/>
      <c r="M6" s="512" t="s">
        <v>211</v>
      </c>
      <c r="N6" s="512" t="s">
        <v>229</v>
      </c>
      <c r="O6" s="512" t="s">
        <v>447</v>
      </c>
      <c r="P6" s="512"/>
      <c r="Q6" s="512" t="s">
        <v>448</v>
      </c>
      <c r="R6" s="512" t="s">
        <v>449</v>
      </c>
      <c r="S6" s="512" t="s">
        <v>450</v>
      </c>
      <c r="T6" s="512" t="s">
        <v>451</v>
      </c>
      <c r="U6" s="512" t="s">
        <v>654</v>
      </c>
      <c r="V6" s="512" t="s">
        <v>655</v>
      </c>
    </row>
    <row r="7" spans="2:22" ht="40.5" customHeight="1">
      <c r="C7" s="271"/>
      <c r="D7" s="271"/>
      <c r="E7" s="1028" t="s">
        <v>656</v>
      </c>
      <c r="F7" s="1029"/>
      <c r="G7" s="1029"/>
      <c r="H7" s="1029"/>
      <c r="I7" s="1029"/>
      <c r="J7" s="1029"/>
      <c r="K7" s="1030"/>
      <c r="L7" s="465"/>
      <c r="M7" s="1028" t="s">
        <v>657</v>
      </c>
      <c r="N7" s="1029"/>
      <c r="O7" s="1029"/>
      <c r="P7" s="1029"/>
      <c r="Q7" s="1029"/>
      <c r="R7" s="1029"/>
      <c r="S7" s="1030"/>
      <c r="T7" s="1031" t="s">
        <v>658</v>
      </c>
      <c r="U7" s="1028" t="s">
        <v>659</v>
      </c>
      <c r="V7" s="1029"/>
    </row>
    <row r="8" spans="2:22" ht="63" customHeight="1" thickBot="1">
      <c r="C8" s="271"/>
      <c r="D8" s="271"/>
      <c r="E8" s="1033" t="s">
        <v>660</v>
      </c>
      <c r="F8" s="1034"/>
      <c r="G8" s="1035"/>
      <c r="H8" s="466"/>
      <c r="I8" s="1033" t="s">
        <v>661</v>
      </c>
      <c r="J8" s="1034"/>
      <c r="K8" s="1035"/>
      <c r="L8" s="467"/>
      <c r="M8" s="1033" t="s">
        <v>662</v>
      </c>
      <c r="N8" s="1034"/>
      <c r="O8" s="1035"/>
      <c r="P8" s="467"/>
      <c r="Q8" s="1036" t="s">
        <v>663</v>
      </c>
      <c r="R8" s="1020"/>
      <c r="S8" s="1037"/>
      <c r="T8" s="1032"/>
      <c r="U8" s="1038" t="s">
        <v>664</v>
      </c>
      <c r="V8" s="1038" t="s">
        <v>665</v>
      </c>
    </row>
    <row r="9" spans="2:22" ht="20.25" customHeight="1" thickTop="1" thickBot="1">
      <c r="C9" s="464"/>
      <c r="D9" s="463"/>
      <c r="E9" s="468"/>
      <c r="F9" s="797" t="s">
        <v>666</v>
      </c>
      <c r="G9" s="470" t="s">
        <v>667</v>
      </c>
      <c r="H9" s="469"/>
      <c r="I9" s="468"/>
      <c r="J9" s="797" t="s">
        <v>667</v>
      </c>
      <c r="K9" s="470" t="s">
        <v>668</v>
      </c>
      <c r="L9" s="469"/>
      <c r="M9" s="468"/>
      <c r="N9" s="797" t="s">
        <v>666</v>
      </c>
      <c r="O9" s="470" t="s">
        <v>667</v>
      </c>
      <c r="P9" s="469"/>
      <c r="Q9" s="468"/>
      <c r="R9" s="797" t="s">
        <v>667</v>
      </c>
      <c r="S9" s="470" t="s">
        <v>668</v>
      </c>
      <c r="T9" s="471"/>
      <c r="U9" s="983"/>
      <c r="V9" s="983"/>
    </row>
    <row r="10" spans="2:22" ht="15" customHeight="1">
      <c r="C10" s="109" t="s">
        <v>669</v>
      </c>
      <c r="D10" s="110" t="s">
        <v>670</v>
      </c>
      <c r="E10" s="111">
        <v>2094577.86</v>
      </c>
      <c r="F10" s="111">
        <v>2094577.86</v>
      </c>
      <c r="G10" s="111">
        <v>0</v>
      </c>
      <c r="H10" s="111"/>
      <c r="I10" s="111">
        <v>0</v>
      </c>
      <c r="J10" s="111">
        <v>0</v>
      </c>
      <c r="K10" s="111">
        <v>0</v>
      </c>
      <c r="L10" s="111"/>
      <c r="M10" s="111">
        <v>-39.741</v>
      </c>
      <c r="N10" s="111">
        <v>-39.741</v>
      </c>
      <c r="O10" s="111">
        <v>0</v>
      </c>
      <c r="P10" s="111"/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</row>
    <row r="11" spans="2:22" ht="15" customHeight="1">
      <c r="C11" s="89" t="s">
        <v>671</v>
      </c>
      <c r="D11" s="90" t="s">
        <v>672</v>
      </c>
      <c r="E11" s="31">
        <v>6115164.5599999996</v>
      </c>
      <c r="F11" s="31">
        <v>4718808.3210000005</v>
      </c>
      <c r="G11" s="31">
        <v>1344197.21</v>
      </c>
      <c r="H11" s="31"/>
      <c r="I11" s="31">
        <v>867951.84299999999</v>
      </c>
      <c r="J11" s="31">
        <v>4.1820000000000004</v>
      </c>
      <c r="K11" s="31">
        <v>764139.76300000004</v>
      </c>
      <c r="L11" s="31"/>
      <c r="M11" s="31">
        <v>-20394.353999999999</v>
      </c>
      <c r="N11" s="31">
        <v>-7896.7629999999999</v>
      </c>
      <c r="O11" s="31">
        <v>-12497.591</v>
      </c>
      <c r="P11" s="31"/>
      <c r="Q11" s="31">
        <v>-416101.07699999999</v>
      </c>
      <c r="R11" s="31">
        <v>-4.1820000000000004</v>
      </c>
      <c r="S11" s="31">
        <v>-378289.85399999999</v>
      </c>
      <c r="T11" s="31">
        <v>-215799.348</v>
      </c>
      <c r="U11" s="31">
        <v>2719712.105</v>
      </c>
      <c r="V11" s="31">
        <v>412115.815</v>
      </c>
    </row>
    <row r="12" spans="2:22" ht="15" customHeight="1">
      <c r="C12" s="91" t="s">
        <v>673</v>
      </c>
      <c r="D12" s="92" t="s">
        <v>979</v>
      </c>
      <c r="E12" s="31">
        <v>0</v>
      </c>
      <c r="F12" s="31">
        <v>0</v>
      </c>
      <c r="G12" s="31">
        <v>0</v>
      </c>
      <c r="H12" s="31"/>
      <c r="I12" s="31">
        <v>0</v>
      </c>
      <c r="J12" s="31">
        <v>0</v>
      </c>
      <c r="K12" s="31">
        <v>0</v>
      </c>
      <c r="L12" s="31"/>
      <c r="M12" s="31">
        <v>0</v>
      </c>
      <c r="N12" s="31">
        <v>0</v>
      </c>
      <c r="O12" s="31">
        <v>0</v>
      </c>
      <c r="P12" s="31"/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</row>
    <row r="13" spans="2:22" ht="15" customHeight="1">
      <c r="C13" s="91" t="s">
        <v>674</v>
      </c>
      <c r="D13" s="92" t="s">
        <v>980</v>
      </c>
      <c r="E13" s="31">
        <v>2148193.5389999999</v>
      </c>
      <c r="F13" s="31">
        <v>2148116.3330000001</v>
      </c>
      <c r="G13" s="31">
        <v>77.206000000000003</v>
      </c>
      <c r="H13" s="31"/>
      <c r="I13" s="31">
        <v>0</v>
      </c>
      <c r="J13" s="31">
        <v>0</v>
      </c>
      <c r="K13" s="31">
        <v>0</v>
      </c>
      <c r="L13" s="31"/>
      <c r="M13" s="31">
        <v>-3953.5590000000002</v>
      </c>
      <c r="N13" s="31">
        <v>-3953.3620000000001</v>
      </c>
      <c r="O13" s="31">
        <v>-0.19800000000000001</v>
      </c>
      <c r="P13" s="31"/>
      <c r="Q13" s="31">
        <v>0</v>
      </c>
      <c r="R13" s="31">
        <v>0</v>
      </c>
      <c r="S13" s="31">
        <v>0</v>
      </c>
      <c r="T13" s="31">
        <v>0</v>
      </c>
      <c r="U13" s="31">
        <v>76.992999999999995</v>
      </c>
      <c r="V13" s="31">
        <v>0</v>
      </c>
    </row>
    <row r="14" spans="2:22" ht="15" customHeight="1">
      <c r="C14" s="91" t="s">
        <v>675</v>
      </c>
      <c r="D14" s="92" t="s">
        <v>981</v>
      </c>
      <c r="E14" s="31">
        <v>127619.469</v>
      </c>
      <c r="F14" s="31">
        <v>123607.664</v>
      </c>
      <c r="G14" s="31">
        <v>4011.806</v>
      </c>
      <c r="H14" s="31"/>
      <c r="I14" s="31">
        <v>0</v>
      </c>
      <c r="J14" s="31">
        <v>0</v>
      </c>
      <c r="K14" s="31">
        <v>0</v>
      </c>
      <c r="L14" s="31"/>
      <c r="M14" s="31">
        <v>-20.346</v>
      </c>
      <c r="N14" s="31">
        <v>-20.155000000000001</v>
      </c>
      <c r="O14" s="31">
        <v>-0.192</v>
      </c>
      <c r="P14" s="31"/>
      <c r="Q14" s="31">
        <v>0</v>
      </c>
      <c r="R14" s="31">
        <v>0</v>
      </c>
      <c r="S14" s="31">
        <v>0</v>
      </c>
      <c r="T14" s="31">
        <v>0</v>
      </c>
      <c r="U14" s="31">
        <v>2178</v>
      </c>
      <c r="V14" s="31">
        <v>0</v>
      </c>
    </row>
    <row r="15" spans="2:22" ht="15" customHeight="1">
      <c r="C15" s="91" t="s">
        <v>676</v>
      </c>
      <c r="D15" s="92" t="s">
        <v>982</v>
      </c>
      <c r="E15" s="31">
        <v>127610.804</v>
      </c>
      <c r="F15" s="31">
        <v>125341.46799999999</v>
      </c>
      <c r="G15" s="31">
        <v>2269.335</v>
      </c>
      <c r="H15" s="31"/>
      <c r="I15" s="31">
        <v>71.884</v>
      </c>
      <c r="J15" s="31">
        <v>0</v>
      </c>
      <c r="K15" s="31">
        <v>71.884</v>
      </c>
      <c r="L15" s="31"/>
      <c r="M15" s="31">
        <v>-330.94</v>
      </c>
      <c r="N15" s="31">
        <v>-318.31799999999998</v>
      </c>
      <c r="O15" s="31">
        <v>-12.622</v>
      </c>
      <c r="P15" s="31"/>
      <c r="Q15" s="31">
        <v>-71.884</v>
      </c>
      <c r="R15" s="31">
        <v>0</v>
      </c>
      <c r="S15" s="31">
        <v>-71.884</v>
      </c>
      <c r="T15" s="31">
        <v>0</v>
      </c>
      <c r="U15" s="31">
        <v>43.2</v>
      </c>
      <c r="V15" s="31">
        <v>0</v>
      </c>
    </row>
    <row r="16" spans="2:22" ht="15" customHeight="1">
      <c r="C16" s="93" t="s">
        <v>677</v>
      </c>
      <c r="D16" s="48" t="s">
        <v>983</v>
      </c>
      <c r="E16" s="46">
        <v>1759779.135</v>
      </c>
      <c r="F16" s="46">
        <v>793780.16</v>
      </c>
      <c r="G16" s="46">
        <v>962760.97499999998</v>
      </c>
      <c r="H16" s="46"/>
      <c r="I16" s="46">
        <v>639907.80200000003</v>
      </c>
      <c r="J16" s="46">
        <v>4.1820000000000004</v>
      </c>
      <c r="K16" s="46">
        <v>546327.82999999996</v>
      </c>
      <c r="L16" s="46"/>
      <c r="M16" s="46">
        <v>-8984.1029999999992</v>
      </c>
      <c r="N16" s="46">
        <v>-2400.7339999999999</v>
      </c>
      <c r="O16" s="46">
        <v>-6583.3680000000004</v>
      </c>
      <c r="P16" s="46"/>
      <c r="Q16" s="46">
        <v>-310274.092</v>
      </c>
      <c r="R16" s="46">
        <v>-4.1820000000000004</v>
      </c>
      <c r="S16" s="46">
        <v>-272724.50400000002</v>
      </c>
      <c r="T16" s="46">
        <v>-183862.75399999999</v>
      </c>
      <c r="U16" s="46">
        <v>991858.83700000006</v>
      </c>
      <c r="V16" s="46">
        <v>296730.94199999998</v>
      </c>
    </row>
    <row r="17" spans="3:22" ht="15" customHeight="1">
      <c r="C17" s="91" t="s">
        <v>678</v>
      </c>
      <c r="D17" s="92" t="s">
        <v>984</v>
      </c>
      <c r="E17" s="31">
        <v>1634466.41</v>
      </c>
      <c r="F17" s="31">
        <v>735469.65899999999</v>
      </c>
      <c r="G17" s="31">
        <v>895758.75100000005</v>
      </c>
      <c r="H17" s="31"/>
      <c r="I17" s="31">
        <v>597381.63399999996</v>
      </c>
      <c r="J17" s="31">
        <v>4.1820000000000004</v>
      </c>
      <c r="K17" s="31">
        <v>503801.66200000001</v>
      </c>
      <c r="L17" s="31"/>
      <c r="M17" s="31">
        <v>-8285.9959999999992</v>
      </c>
      <c r="N17" s="31">
        <v>-2212.7190000000001</v>
      </c>
      <c r="O17" s="31">
        <v>-6073.277</v>
      </c>
      <c r="P17" s="31"/>
      <c r="Q17" s="31">
        <v>-281365.71100000001</v>
      </c>
      <c r="R17" s="31">
        <v>-4.1820000000000004</v>
      </c>
      <c r="S17" s="31">
        <v>-243816.12299999999</v>
      </c>
      <c r="T17" s="31">
        <v>-183862.75399999999</v>
      </c>
      <c r="U17" s="31">
        <v>951828.64</v>
      </c>
      <c r="V17" s="31">
        <v>283195.21600000001</v>
      </c>
    </row>
    <row r="18" spans="3:22" ht="15" customHeight="1">
      <c r="C18" s="91" t="s">
        <v>679</v>
      </c>
      <c r="D18" s="92" t="s">
        <v>985</v>
      </c>
      <c r="E18" s="31">
        <v>1951961.6129999999</v>
      </c>
      <c r="F18" s="31">
        <v>1527962.696</v>
      </c>
      <c r="G18" s="31">
        <v>375077.88799999998</v>
      </c>
      <c r="H18" s="31"/>
      <c r="I18" s="31">
        <v>227972.15599999999</v>
      </c>
      <c r="J18" s="31">
        <v>0</v>
      </c>
      <c r="K18" s="31">
        <v>217740.049</v>
      </c>
      <c r="L18" s="31"/>
      <c r="M18" s="31">
        <v>-7105.4059999999999</v>
      </c>
      <c r="N18" s="31">
        <v>-1204.194</v>
      </c>
      <c r="O18" s="31">
        <v>-5901.2120000000004</v>
      </c>
      <c r="P18" s="31"/>
      <c r="Q18" s="31">
        <v>-105755.102</v>
      </c>
      <c r="R18" s="31">
        <v>0</v>
      </c>
      <c r="S18" s="31">
        <v>-105493.466</v>
      </c>
      <c r="T18" s="31">
        <v>-31936.594000000001</v>
      </c>
      <c r="U18" s="31">
        <v>1725555.075</v>
      </c>
      <c r="V18" s="31">
        <v>115384.872</v>
      </c>
    </row>
    <row r="19" spans="3:22" ht="15" customHeight="1">
      <c r="C19" s="89" t="s">
        <v>680</v>
      </c>
      <c r="D19" s="90" t="s">
        <v>681</v>
      </c>
      <c r="E19" s="31">
        <v>21602711.791000001</v>
      </c>
      <c r="F19" s="31">
        <v>21554255.980999999</v>
      </c>
      <c r="G19" s="31">
        <v>0</v>
      </c>
      <c r="H19" s="31"/>
      <c r="I19" s="31">
        <v>18152.822</v>
      </c>
      <c r="J19" s="31">
        <v>0</v>
      </c>
      <c r="K19" s="31">
        <v>18152.822</v>
      </c>
      <c r="L19" s="31"/>
      <c r="M19" s="31">
        <v>-2980.7669999999998</v>
      </c>
      <c r="N19" s="31">
        <v>-2980.7669999999998</v>
      </c>
      <c r="O19" s="31">
        <v>0</v>
      </c>
      <c r="P19" s="31"/>
      <c r="Q19" s="31">
        <v>-17493.103999999999</v>
      </c>
      <c r="R19" s="31">
        <v>0</v>
      </c>
      <c r="S19" s="31">
        <v>-17493.103999999999</v>
      </c>
      <c r="T19" s="31">
        <v>0</v>
      </c>
      <c r="U19" s="31">
        <v>0</v>
      </c>
      <c r="V19" s="31">
        <v>0</v>
      </c>
    </row>
    <row r="20" spans="3:22" ht="15" customHeight="1">
      <c r="C20" s="91" t="s">
        <v>682</v>
      </c>
      <c r="D20" s="92" t="s">
        <v>979</v>
      </c>
      <c r="E20" s="31">
        <v>8252391.3540000003</v>
      </c>
      <c r="F20" s="31">
        <v>8252391.3540000003</v>
      </c>
      <c r="G20" s="31">
        <v>0</v>
      </c>
      <c r="H20" s="31"/>
      <c r="I20" s="31">
        <v>0</v>
      </c>
      <c r="J20" s="31">
        <v>0</v>
      </c>
      <c r="K20" s="31">
        <v>0</v>
      </c>
      <c r="L20" s="31"/>
      <c r="M20" s="31">
        <v>0</v>
      </c>
      <c r="N20" s="31">
        <v>0</v>
      </c>
      <c r="O20" s="31">
        <v>0</v>
      </c>
      <c r="P20" s="31"/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</row>
    <row r="21" spans="3:22" ht="15" customHeight="1">
      <c r="C21" s="91" t="s">
        <v>683</v>
      </c>
      <c r="D21" s="92" t="s">
        <v>980</v>
      </c>
      <c r="E21" s="31">
        <v>9581012.8959999997</v>
      </c>
      <c r="F21" s="31">
        <v>9581012.8959999997</v>
      </c>
      <c r="G21" s="31">
        <v>0</v>
      </c>
      <c r="H21" s="31"/>
      <c r="I21" s="31">
        <v>0</v>
      </c>
      <c r="J21" s="31">
        <v>0</v>
      </c>
      <c r="K21" s="31">
        <v>0</v>
      </c>
      <c r="L21" s="31"/>
      <c r="M21" s="31">
        <v>-1883.9839999999999</v>
      </c>
      <c r="N21" s="31">
        <v>-1883.9839999999999</v>
      </c>
      <c r="O21" s="31">
        <v>0</v>
      </c>
      <c r="P21" s="31"/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</row>
    <row r="22" spans="3:22" ht="15" customHeight="1">
      <c r="C22" s="91" t="s">
        <v>684</v>
      </c>
      <c r="D22" s="92" t="s">
        <v>981</v>
      </c>
      <c r="E22" s="31">
        <v>3720851.7289999998</v>
      </c>
      <c r="F22" s="31">
        <v>3720851.7289999998</v>
      </c>
      <c r="G22" s="31">
        <v>0</v>
      </c>
      <c r="H22" s="31"/>
      <c r="I22" s="31">
        <v>0</v>
      </c>
      <c r="J22" s="31">
        <v>0</v>
      </c>
      <c r="K22" s="31">
        <v>0</v>
      </c>
      <c r="L22" s="31"/>
      <c r="M22" s="31">
        <v>-1096.7840000000001</v>
      </c>
      <c r="N22" s="31">
        <v>-1096.7840000000001</v>
      </c>
      <c r="O22" s="31">
        <v>0</v>
      </c>
      <c r="P22" s="31"/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</row>
    <row r="23" spans="3:22" ht="15" customHeight="1">
      <c r="C23" s="91" t="s">
        <v>685</v>
      </c>
      <c r="D23" s="92" t="s">
        <v>982</v>
      </c>
      <c r="E23" s="31">
        <v>0</v>
      </c>
      <c r="F23" s="31">
        <v>0</v>
      </c>
      <c r="G23" s="31">
        <v>0</v>
      </c>
      <c r="H23" s="31"/>
      <c r="I23" s="31">
        <v>0</v>
      </c>
      <c r="J23" s="31">
        <v>0</v>
      </c>
      <c r="K23" s="31">
        <v>0</v>
      </c>
      <c r="L23" s="31"/>
      <c r="M23" s="31">
        <v>0</v>
      </c>
      <c r="N23" s="31">
        <v>0</v>
      </c>
      <c r="O23" s="31">
        <v>0</v>
      </c>
      <c r="P23" s="31"/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</row>
    <row r="24" spans="3:22" ht="15" customHeight="1">
      <c r="C24" s="91" t="s">
        <v>686</v>
      </c>
      <c r="D24" s="92" t="s">
        <v>983</v>
      </c>
      <c r="E24" s="31">
        <v>48455.81</v>
      </c>
      <c r="F24" s="31">
        <v>0</v>
      </c>
      <c r="G24" s="31">
        <v>0</v>
      </c>
      <c r="H24" s="31"/>
      <c r="I24" s="31">
        <v>18152.822</v>
      </c>
      <c r="J24" s="31">
        <v>0</v>
      </c>
      <c r="K24" s="31">
        <v>18152.822</v>
      </c>
      <c r="L24" s="31"/>
      <c r="M24" s="31">
        <v>0</v>
      </c>
      <c r="N24" s="31">
        <v>0</v>
      </c>
      <c r="O24" s="31">
        <v>0</v>
      </c>
      <c r="P24" s="31"/>
      <c r="Q24" s="31">
        <v>-17493.103999999999</v>
      </c>
      <c r="R24" s="31">
        <v>0</v>
      </c>
      <c r="S24" s="31">
        <v>-17493.103999999999</v>
      </c>
      <c r="T24" s="31">
        <v>0</v>
      </c>
      <c r="U24" s="31">
        <v>0</v>
      </c>
      <c r="V24" s="31">
        <v>0</v>
      </c>
    </row>
    <row r="25" spans="3:22" ht="15" customHeight="1">
      <c r="C25" s="89" t="s">
        <v>687</v>
      </c>
      <c r="D25" s="90" t="s">
        <v>505</v>
      </c>
      <c r="E25" s="31">
        <v>1611986.78</v>
      </c>
      <c r="F25" s="31">
        <v>1415202.1910000001</v>
      </c>
      <c r="G25" s="31">
        <v>196784.58900000001</v>
      </c>
      <c r="H25" s="31"/>
      <c r="I25" s="31">
        <v>1880.201</v>
      </c>
      <c r="J25" s="31">
        <v>0</v>
      </c>
      <c r="K25" s="31">
        <v>1880.201</v>
      </c>
      <c r="L25" s="31"/>
      <c r="M25" s="31">
        <v>816.78800000000001</v>
      </c>
      <c r="N25" s="31">
        <v>514.99800000000005</v>
      </c>
      <c r="O25" s="31">
        <v>301.79000000000002</v>
      </c>
      <c r="P25" s="31"/>
      <c r="Q25" s="31">
        <v>249.017</v>
      </c>
      <c r="R25" s="31">
        <v>0</v>
      </c>
      <c r="S25" s="31">
        <v>249.017</v>
      </c>
      <c r="T25" s="94"/>
      <c r="U25" s="31">
        <v>369095.13500000001</v>
      </c>
      <c r="V25" s="31">
        <v>610.221</v>
      </c>
    </row>
    <row r="26" spans="3:22" ht="15" customHeight="1">
      <c r="C26" s="91" t="s">
        <v>688</v>
      </c>
      <c r="D26" s="92" t="s">
        <v>979</v>
      </c>
      <c r="E26" s="31">
        <v>0</v>
      </c>
      <c r="F26" s="31">
        <v>0</v>
      </c>
      <c r="G26" s="31">
        <v>0</v>
      </c>
      <c r="H26" s="31"/>
      <c r="I26" s="31">
        <v>0</v>
      </c>
      <c r="J26" s="31">
        <v>0</v>
      </c>
      <c r="K26" s="31">
        <v>0</v>
      </c>
      <c r="L26" s="31"/>
      <c r="M26" s="31">
        <v>0</v>
      </c>
      <c r="N26" s="31">
        <v>0</v>
      </c>
      <c r="O26" s="31">
        <v>0</v>
      </c>
      <c r="P26" s="31"/>
      <c r="Q26" s="31">
        <v>0</v>
      </c>
      <c r="R26" s="31">
        <v>0</v>
      </c>
      <c r="S26" s="31">
        <v>0</v>
      </c>
      <c r="T26" s="94"/>
      <c r="U26" s="31">
        <v>0</v>
      </c>
      <c r="V26" s="31">
        <v>0</v>
      </c>
    </row>
    <row r="27" spans="3:22" ht="15" customHeight="1">
      <c r="C27" s="91" t="s">
        <v>689</v>
      </c>
      <c r="D27" s="92" t="s">
        <v>980</v>
      </c>
      <c r="E27" s="31">
        <v>0</v>
      </c>
      <c r="F27" s="31">
        <v>0</v>
      </c>
      <c r="G27" s="31">
        <v>0</v>
      </c>
      <c r="H27" s="31"/>
      <c r="I27" s="31">
        <v>0</v>
      </c>
      <c r="J27" s="31">
        <v>0</v>
      </c>
      <c r="K27" s="31">
        <v>0</v>
      </c>
      <c r="L27" s="31"/>
      <c r="M27" s="31">
        <v>0</v>
      </c>
      <c r="N27" s="31">
        <v>0</v>
      </c>
      <c r="O27" s="31">
        <v>0</v>
      </c>
      <c r="P27" s="31"/>
      <c r="Q27" s="31">
        <v>0</v>
      </c>
      <c r="R27" s="31">
        <v>0</v>
      </c>
      <c r="S27" s="31">
        <v>0</v>
      </c>
      <c r="T27" s="94"/>
      <c r="U27" s="31">
        <v>0</v>
      </c>
      <c r="V27" s="31">
        <v>0</v>
      </c>
    </row>
    <row r="28" spans="3:22" ht="15" customHeight="1">
      <c r="C28" s="91" t="s">
        <v>690</v>
      </c>
      <c r="D28" s="92" t="s">
        <v>981</v>
      </c>
      <c r="E28" s="31">
        <v>867463.04299999995</v>
      </c>
      <c r="F28" s="31">
        <v>769724.04299999995</v>
      </c>
      <c r="G28" s="31">
        <v>97739</v>
      </c>
      <c r="H28" s="31"/>
      <c r="I28" s="31">
        <v>0</v>
      </c>
      <c r="J28" s="31">
        <v>0</v>
      </c>
      <c r="K28" s="31">
        <v>0</v>
      </c>
      <c r="L28" s="31"/>
      <c r="M28" s="31">
        <v>0</v>
      </c>
      <c r="N28" s="31">
        <v>0</v>
      </c>
      <c r="O28" s="31">
        <v>0</v>
      </c>
      <c r="P28" s="31"/>
      <c r="Q28" s="31">
        <v>0</v>
      </c>
      <c r="R28" s="31">
        <v>0</v>
      </c>
      <c r="S28" s="31">
        <v>0</v>
      </c>
      <c r="T28" s="94"/>
      <c r="U28" s="31">
        <v>0</v>
      </c>
      <c r="V28" s="31">
        <v>0</v>
      </c>
    </row>
    <row r="29" spans="3:22" ht="15" customHeight="1">
      <c r="C29" s="91" t="s">
        <v>691</v>
      </c>
      <c r="D29" s="92" t="s">
        <v>982</v>
      </c>
      <c r="E29" s="31">
        <v>6297.2619999999997</v>
      </c>
      <c r="F29" s="31">
        <v>2025.039</v>
      </c>
      <c r="G29" s="31">
        <v>4272.223</v>
      </c>
      <c r="H29" s="31"/>
      <c r="I29" s="31">
        <v>0</v>
      </c>
      <c r="J29" s="31">
        <v>0</v>
      </c>
      <c r="K29" s="31">
        <v>0</v>
      </c>
      <c r="L29" s="31"/>
      <c r="M29" s="31">
        <v>10.695</v>
      </c>
      <c r="N29" s="31">
        <v>2.3340000000000001</v>
      </c>
      <c r="O29" s="31">
        <v>8.3610000000000007</v>
      </c>
      <c r="P29" s="31"/>
      <c r="Q29" s="31">
        <v>0</v>
      </c>
      <c r="R29" s="31">
        <v>0</v>
      </c>
      <c r="S29" s="31">
        <v>0</v>
      </c>
      <c r="T29" s="94"/>
      <c r="U29" s="31">
        <v>0</v>
      </c>
      <c r="V29" s="31">
        <v>0</v>
      </c>
    </row>
    <row r="30" spans="3:22" ht="15" customHeight="1">
      <c r="C30" s="91" t="s">
        <v>692</v>
      </c>
      <c r="D30" s="92" t="s">
        <v>983</v>
      </c>
      <c r="E30" s="31">
        <v>659239.37199999997</v>
      </c>
      <c r="F30" s="31">
        <v>573579.31900000002</v>
      </c>
      <c r="G30" s="31">
        <v>85660.053</v>
      </c>
      <c r="H30" s="31"/>
      <c r="I30" s="31">
        <v>1632.807</v>
      </c>
      <c r="J30" s="31">
        <v>0</v>
      </c>
      <c r="K30" s="31">
        <v>1632.807</v>
      </c>
      <c r="L30" s="31"/>
      <c r="M30" s="31">
        <v>400.30399999999997</v>
      </c>
      <c r="N30" s="31">
        <v>384.678</v>
      </c>
      <c r="O30" s="31">
        <v>15.625999999999999</v>
      </c>
      <c r="P30" s="31"/>
      <c r="Q30" s="31">
        <v>237.983</v>
      </c>
      <c r="R30" s="31">
        <v>0</v>
      </c>
      <c r="S30" s="31">
        <v>237.983</v>
      </c>
      <c r="T30" s="94"/>
      <c r="U30" s="31">
        <v>366131.80200000003</v>
      </c>
      <c r="V30" s="31">
        <v>461.60700000000003</v>
      </c>
    </row>
    <row r="31" spans="3:22" ht="15" customHeight="1">
      <c r="C31" s="91" t="s">
        <v>693</v>
      </c>
      <c r="D31" s="92" t="s">
        <v>985</v>
      </c>
      <c r="E31" s="31">
        <v>78987.104000000007</v>
      </c>
      <c r="F31" s="31">
        <v>69873.790999999997</v>
      </c>
      <c r="G31" s="31">
        <v>9113.3130000000001</v>
      </c>
      <c r="H31" s="31"/>
      <c r="I31" s="31">
        <v>247.39500000000001</v>
      </c>
      <c r="J31" s="31">
        <v>0</v>
      </c>
      <c r="K31" s="31">
        <v>247.39500000000001</v>
      </c>
      <c r="L31" s="31"/>
      <c r="M31" s="31">
        <v>405.78899999999999</v>
      </c>
      <c r="N31" s="31">
        <v>127.986</v>
      </c>
      <c r="O31" s="31">
        <v>277.803</v>
      </c>
      <c r="P31" s="31"/>
      <c r="Q31" s="31">
        <v>11.035</v>
      </c>
      <c r="R31" s="31">
        <v>0</v>
      </c>
      <c r="S31" s="31">
        <v>11.035</v>
      </c>
      <c r="T31" s="94"/>
      <c r="U31" s="31">
        <v>2963.3339999999998</v>
      </c>
      <c r="V31" s="31">
        <v>148.614</v>
      </c>
    </row>
    <row r="32" spans="3:22" ht="15" customHeight="1" thickBot="1">
      <c r="C32" s="272" t="s">
        <v>694</v>
      </c>
      <c r="D32" s="273" t="s">
        <v>147</v>
      </c>
      <c r="E32" s="274">
        <v>31424440.991</v>
      </c>
      <c r="F32" s="274">
        <v>29782844.353</v>
      </c>
      <c r="G32" s="274">
        <v>1540981.7990000001</v>
      </c>
      <c r="H32" s="274"/>
      <c r="I32" s="274">
        <v>887984.86600000004</v>
      </c>
      <c r="J32" s="274">
        <v>4.1820000000000004</v>
      </c>
      <c r="K32" s="274">
        <v>784172.78599999996</v>
      </c>
      <c r="L32" s="274"/>
      <c r="M32" s="274">
        <v>-22598.074000000001</v>
      </c>
      <c r="N32" s="274">
        <v>-10402.272999999999</v>
      </c>
      <c r="O32" s="274">
        <v>-12195.800999999999</v>
      </c>
      <c r="P32" s="274"/>
      <c r="Q32" s="274">
        <v>-433345.16399999999</v>
      </c>
      <c r="R32" s="274">
        <v>-4.1820000000000004</v>
      </c>
      <c r="S32" s="274">
        <v>-395533.94099999999</v>
      </c>
      <c r="T32" s="274">
        <v>-215799.348</v>
      </c>
      <c r="U32" s="274">
        <v>3088807.24</v>
      </c>
      <c r="V32" s="274">
        <v>412726.03600000002</v>
      </c>
    </row>
  </sheetData>
  <sheetProtection algorithmName="SHA-512" hashValue="GISIDbUgzCegy46+4yAgSKsMslakR0nxKYrJH0Kt2Q6XOKhoE9VldwghEn5E/7b6orc55m9WqtK2bZKxB9dKpg==" saltValue="erpJu8iHL37X6eMHU4M3Cw==" spinCount="100000" sheet="1" formatCells="0" formatColumns="0" formatRows="0" insertColumns="0" insertRows="0" insertHyperlinks="0" deleteColumns="0" deleteRows="0" sort="0" autoFilter="0" pivotTables="0"/>
  <mergeCells count="11">
    <mergeCell ref="C4:D4"/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79" fitToHeight="0" orientation="landscape"/>
  <headerFooter>
    <oddHeader>&amp;CPL
Załącznik XV</oddHeader>
    <oddFooter>&amp;C&amp;P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C3:J10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3.6640625" style="23" customWidth="1"/>
    <col min="2" max="2" width="5.33203125" style="23" customWidth="1"/>
    <col min="3" max="3" width="2.44140625" style="23" customWidth="1"/>
    <col min="4" max="4" width="37.109375" style="23" customWidth="1"/>
    <col min="5" max="10" width="13.5546875" style="23" customWidth="1"/>
    <col min="11" max="11" width="9.109375" style="23" customWidth="1"/>
    <col min="12" max="16384" width="9.109375" style="23"/>
  </cols>
  <sheetData>
    <row r="3" spans="3:10" ht="21" customHeight="1">
      <c r="C3" s="65" t="s">
        <v>52</v>
      </c>
    </row>
    <row r="4" spans="3:10" ht="15" thickBot="1">
      <c r="C4" s="976" t="s">
        <v>978</v>
      </c>
      <c r="D4" s="1001"/>
    </row>
    <row r="5" spans="3:10">
      <c r="C5" s="275"/>
      <c r="D5" s="257"/>
      <c r="E5" s="475" t="s">
        <v>110</v>
      </c>
      <c r="F5" s="475" t="s">
        <v>111</v>
      </c>
      <c r="G5" s="475" t="s">
        <v>112</v>
      </c>
      <c r="H5" s="475" t="s">
        <v>148</v>
      </c>
      <c r="I5" s="475" t="s">
        <v>149</v>
      </c>
      <c r="J5" s="475" t="s">
        <v>210</v>
      </c>
    </row>
    <row r="6" spans="3:10" ht="16.2" customHeight="1">
      <c r="C6" s="257"/>
      <c r="D6" s="257"/>
      <c r="E6" s="1039" t="s">
        <v>695</v>
      </c>
      <c r="F6" s="1020"/>
      <c r="G6" s="1020"/>
      <c r="H6" s="1020"/>
      <c r="I6" s="1020"/>
      <c r="J6" s="1020"/>
    </row>
    <row r="7" spans="3:10" ht="50.25" customHeight="1" thickBot="1">
      <c r="C7" s="276"/>
      <c r="D7" s="387"/>
      <c r="E7" s="469" t="s">
        <v>696</v>
      </c>
      <c r="F7" s="469" t="s">
        <v>697</v>
      </c>
      <c r="G7" s="469" t="s">
        <v>698</v>
      </c>
      <c r="H7" s="469" t="s">
        <v>699</v>
      </c>
      <c r="I7" s="469" t="s">
        <v>700</v>
      </c>
      <c r="J7" s="469" t="s">
        <v>147</v>
      </c>
    </row>
    <row r="8" spans="3:10" ht="18.75" customHeight="1" thickTop="1">
      <c r="C8" s="95">
        <v>1</v>
      </c>
      <c r="D8" s="96" t="s">
        <v>672</v>
      </c>
      <c r="E8" s="97">
        <v>650470</v>
      </c>
      <c r="F8" s="97">
        <v>426205</v>
      </c>
      <c r="G8" s="97">
        <v>1440306</v>
      </c>
      <c r="H8" s="97">
        <v>4029640</v>
      </c>
      <c r="I8" s="97">
        <v>0</v>
      </c>
      <c r="J8" s="97">
        <v>6546620.9720000001</v>
      </c>
    </row>
    <row r="9" spans="3:10" ht="18.75" customHeight="1">
      <c r="C9" s="98">
        <v>2</v>
      </c>
      <c r="D9" s="99" t="s">
        <v>681</v>
      </c>
      <c r="E9" s="100">
        <v>661</v>
      </c>
      <c r="F9" s="100">
        <v>8399950</v>
      </c>
      <c r="G9" s="100">
        <v>11170842</v>
      </c>
      <c r="H9" s="100">
        <v>2028938</v>
      </c>
      <c r="I9" s="100">
        <v>0</v>
      </c>
      <c r="J9" s="100">
        <v>21600390.742000002</v>
      </c>
    </row>
    <row r="10" spans="3:10" ht="18.75" customHeight="1" thickBot="1">
      <c r="C10" s="98">
        <v>3</v>
      </c>
      <c r="D10" s="473" t="s">
        <v>147</v>
      </c>
      <c r="E10" s="474">
        <v>651131</v>
      </c>
      <c r="F10" s="474">
        <v>8826155</v>
      </c>
      <c r="G10" s="474">
        <v>12611148</v>
      </c>
      <c r="H10" s="474">
        <v>6058578</v>
      </c>
      <c r="I10" s="474">
        <v>0</v>
      </c>
      <c r="J10" s="474">
        <v>28147011.714000002</v>
      </c>
    </row>
  </sheetData>
  <sheetProtection algorithmName="SHA-512" hashValue="yGE3MiTtCZVZKeCvOpfaBU0osGWEinx/IzAxkNt5i7Zo7+rs1nzBEucrRxN9+jX722qHjGnLM4VLZsWAMXdS9Q==" saltValue="xPmJzJNUcDMcrLZcn/ciLg==" spinCount="100000" sheet="1" formatCells="0" formatColumns="0" formatRows="0" insertColumns="0" insertRows="0" insertHyperlinks="0" deleteColumns="0" deleteRows="0" sort="0" autoFilter="0" pivotTables="0"/>
  <mergeCells count="2">
    <mergeCell ref="E6:J6"/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6"/>
  <sheetViews>
    <sheetView showGridLines="0" zoomScaleNormal="100" workbookViewId="0">
      <selection activeCell="XFD14" sqref="XFD14"/>
    </sheetView>
  </sheetViews>
  <sheetFormatPr defaultColWidth="9.33203125" defaultRowHeight="14.4"/>
  <cols>
    <col min="1" max="1" width="3.33203125" style="25" customWidth="1"/>
    <col min="2" max="2" width="4.5546875" style="25" customWidth="1"/>
    <col min="3" max="3" width="5.44140625" style="25" customWidth="1"/>
    <col min="4" max="4" width="60.5546875" style="25" customWidth="1"/>
    <col min="5" max="7" width="19" style="25" customWidth="1"/>
    <col min="8" max="9" width="9.33203125" style="25" customWidth="1"/>
    <col min="10" max="16384" width="9.33203125" style="25"/>
  </cols>
  <sheetData>
    <row r="2" spans="2:7">
      <c r="B2" s="24"/>
      <c r="C2" s="24"/>
      <c r="D2" s="24"/>
      <c r="E2" s="24"/>
      <c r="F2" s="24"/>
      <c r="G2" s="24"/>
    </row>
    <row r="3" spans="2:7" ht="21" customHeight="1">
      <c r="B3" s="24"/>
      <c r="C3" s="26" t="s">
        <v>3</v>
      </c>
    </row>
    <row r="4" spans="2:7">
      <c r="B4" s="24"/>
      <c r="C4" s="976" t="s">
        <v>978</v>
      </c>
      <c r="D4" s="977"/>
    </row>
    <row r="5" spans="2:7">
      <c r="B5" s="24"/>
      <c r="C5" s="27"/>
      <c r="D5" s="27"/>
      <c r="E5" s="978"/>
      <c r="F5" s="977"/>
      <c r="G5" s="28"/>
    </row>
    <row r="6" spans="2:7" ht="31.5" customHeight="1" thickBot="1">
      <c r="B6" s="24"/>
      <c r="C6" s="27"/>
      <c r="D6" s="27"/>
      <c r="E6" s="973" t="s">
        <v>108</v>
      </c>
      <c r="F6" s="974"/>
      <c r="G6" s="385" t="s">
        <v>109</v>
      </c>
    </row>
    <row r="7" spans="2:7" ht="16.95" customHeight="1" thickBot="1">
      <c r="B7" s="24"/>
      <c r="C7" s="27"/>
      <c r="D7" s="27"/>
      <c r="E7" s="399" t="s">
        <v>110</v>
      </c>
      <c r="F7" s="399" t="s">
        <v>111</v>
      </c>
      <c r="G7" s="399" t="s">
        <v>112</v>
      </c>
    </row>
    <row r="8" spans="2:7" ht="23.25" customHeight="1" thickBot="1">
      <c r="B8" s="24"/>
      <c r="C8" s="397"/>
      <c r="D8" s="397"/>
      <c r="E8" s="843" t="s">
        <v>1180</v>
      </c>
      <c r="F8" s="843" t="s">
        <v>1181</v>
      </c>
      <c r="G8" s="843" t="s">
        <v>1180</v>
      </c>
    </row>
    <row r="9" spans="2:7">
      <c r="B9" s="24"/>
      <c r="C9" s="109">
        <v>1</v>
      </c>
      <c r="D9" s="153" t="s">
        <v>113</v>
      </c>
      <c r="E9" s="104">
        <v>4457924.9050000003</v>
      </c>
      <c r="F9" s="104">
        <v>4536954.4110000003</v>
      </c>
      <c r="G9" s="104">
        <v>356633.99200000003</v>
      </c>
    </row>
    <row r="10" spans="2:7">
      <c r="B10" s="24"/>
      <c r="C10" s="29">
        <v>2</v>
      </c>
      <c r="D10" s="30" t="s">
        <v>114</v>
      </c>
      <c r="E10" s="31">
        <v>4457924.9050000003</v>
      </c>
      <c r="F10" s="31">
        <v>4536954.4110000003</v>
      </c>
      <c r="G10" s="31">
        <v>356633.99200000003</v>
      </c>
    </row>
    <row r="11" spans="2:7">
      <c r="B11" s="24"/>
      <c r="C11" s="29">
        <v>3</v>
      </c>
      <c r="D11" s="30" t="s">
        <v>115</v>
      </c>
      <c r="E11" s="31">
        <v>0</v>
      </c>
      <c r="F11" s="31">
        <v>0</v>
      </c>
      <c r="G11" s="31">
        <v>0</v>
      </c>
    </row>
    <row r="12" spans="2:7">
      <c r="B12" s="24"/>
      <c r="C12" s="29">
        <v>4</v>
      </c>
      <c r="D12" s="30" t="s">
        <v>116</v>
      </c>
      <c r="E12" s="31">
        <v>0</v>
      </c>
      <c r="F12" s="31">
        <v>0</v>
      </c>
      <c r="G12" s="31">
        <v>0</v>
      </c>
    </row>
    <row r="13" spans="2:7">
      <c r="B13" s="24"/>
      <c r="C13" s="29" t="s">
        <v>117</v>
      </c>
      <c r="D13" s="30" t="s">
        <v>118</v>
      </c>
      <c r="E13" s="31">
        <v>0</v>
      </c>
      <c r="F13" s="31">
        <v>0</v>
      </c>
      <c r="G13" s="31">
        <v>0</v>
      </c>
    </row>
    <row r="14" spans="2:7">
      <c r="B14" s="24"/>
      <c r="C14" s="29">
        <v>5</v>
      </c>
      <c r="D14" s="30" t="s">
        <v>119</v>
      </c>
      <c r="E14" s="31">
        <v>0</v>
      </c>
      <c r="F14" s="31">
        <v>0</v>
      </c>
      <c r="G14" s="31">
        <v>0</v>
      </c>
    </row>
    <row r="15" spans="2:7">
      <c r="B15" s="24"/>
      <c r="C15" s="32">
        <v>6</v>
      </c>
      <c r="D15" s="33" t="s">
        <v>120</v>
      </c>
      <c r="E15" s="34">
        <v>18340.72</v>
      </c>
      <c r="F15" s="34">
        <v>22048.205000000002</v>
      </c>
      <c r="G15" s="34">
        <v>1467.258</v>
      </c>
    </row>
    <row r="16" spans="2:7">
      <c r="B16" s="24"/>
      <c r="C16" s="29">
        <v>7</v>
      </c>
      <c r="D16" s="30" t="s">
        <v>114</v>
      </c>
      <c r="E16" s="31">
        <v>0</v>
      </c>
      <c r="F16" s="31">
        <v>0</v>
      </c>
      <c r="G16" s="31">
        <v>0</v>
      </c>
    </row>
    <row r="17" spans="2:8">
      <c r="B17" s="24"/>
      <c r="C17" s="29">
        <v>8</v>
      </c>
      <c r="D17" s="30" t="s">
        <v>121</v>
      </c>
      <c r="E17" s="31">
        <v>0</v>
      </c>
      <c r="F17" s="31">
        <v>0</v>
      </c>
      <c r="G17" s="31">
        <v>0</v>
      </c>
    </row>
    <row r="18" spans="2:8">
      <c r="B18" s="24"/>
      <c r="C18" s="29" t="s">
        <v>122</v>
      </c>
      <c r="D18" s="30" t="s">
        <v>123</v>
      </c>
      <c r="E18" s="31">
        <v>0</v>
      </c>
      <c r="F18" s="31">
        <v>0</v>
      </c>
      <c r="G18" s="31">
        <v>0</v>
      </c>
      <c r="H18" s="24"/>
    </row>
    <row r="19" spans="2:8">
      <c r="B19" s="24"/>
      <c r="C19" s="29" t="s">
        <v>124</v>
      </c>
      <c r="D19" s="30" t="s">
        <v>125</v>
      </c>
      <c r="E19" s="31">
        <v>9095.5210000000006</v>
      </c>
      <c r="F19" s="31">
        <v>11312.308000000001</v>
      </c>
      <c r="G19" s="31">
        <v>727.64200000000005</v>
      </c>
    </row>
    <row r="20" spans="2:8">
      <c r="B20" s="24"/>
      <c r="C20" s="29">
        <v>9</v>
      </c>
      <c r="D20" s="30" t="s">
        <v>126</v>
      </c>
      <c r="E20" s="31">
        <v>9245.1990000000005</v>
      </c>
      <c r="F20" s="31">
        <v>10735.897000000001</v>
      </c>
      <c r="G20" s="31">
        <v>739.61599999999999</v>
      </c>
    </row>
    <row r="21" spans="2:8">
      <c r="B21" s="24"/>
      <c r="C21" s="29">
        <v>10</v>
      </c>
      <c r="D21" s="30" t="s">
        <v>127</v>
      </c>
      <c r="E21" s="31">
        <v>0</v>
      </c>
      <c r="F21" s="31">
        <v>0</v>
      </c>
      <c r="G21" s="31">
        <v>0</v>
      </c>
    </row>
    <row r="22" spans="2:8">
      <c r="B22" s="24"/>
      <c r="C22" s="29">
        <v>11</v>
      </c>
      <c r="D22" s="30" t="s">
        <v>127</v>
      </c>
      <c r="E22" s="31">
        <v>0</v>
      </c>
      <c r="F22" s="31">
        <v>0</v>
      </c>
      <c r="G22" s="31">
        <v>0</v>
      </c>
    </row>
    <row r="23" spans="2:8">
      <c r="B23" s="24"/>
      <c r="C23" s="29">
        <v>12</v>
      </c>
      <c r="D23" s="30" t="s">
        <v>127</v>
      </c>
      <c r="E23" s="31">
        <v>0</v>
      </c>
      <c r="F23" s="31">
        <v>0</v>
      </c>
      <c r="G23" s="31">
        <v>0</v>
      </c>
    </row>
    <row r="24" spans="2:8">
      <c r="B24" s="24"/>
      <c r="C24" s="29">
        <v>13</v>
      </c>
      <c r="D24" s="30" t="s">
        <v>127</v>
      </c>
      <c r="E24" s="31">
        <v>0</v>
      </c>
      <c r="F24" s="31">
        <v>0</v>
      </c>
      <c r="G24" s="31">
        <v>0</v>
      </c>
    </row>
    <row r="25" spans="2:8">
      <c r="B25" s="24"/>
      <c r="C25" s="29">
        <v>14</v>
      </c>
      <c r="D25" s="30" t="s">
        <v>127</v>
      </c>
      <c r="E25" s="31">
        <v>0</v>
      </c>
      <c r="F25" s="31">
        <v>0</v>
      </c>
      <c r="G25" s="31">
        <v>0</v>
      </c>
    </row>
    <row r="26" spans="2:8">
      <c r="B26" s="24"/>
      <c r="C26" s="32">
        <v>15</v>
      </c>
      <c r="D26" s="33" t="s">
        <v>128</v>
      </c>
      <c r="E26" s="34">
        <v>0</v>
      </c>
      <c r="F26" s="34">
        <v>0</v>
      </c>
      <c r="G26" s="34">
        <v>0</v>
      </c>
    </row>
    <row r="27" spans="2:8">
      <c r="B27" s="24"/>
      <c r="C27" s="32">
        <v>16</v>
      </c>
      <c r="D27" s="33" t="s">
        <v>129</v>
      </c>
      <c r="E27" s="34">
        <v>0</v>
      </c>
      <c r="F27" s="34">
        <v>0</v>
      </c>
      <c r="G27" s="34">
        <v>0</v>
      </c>
    </row>
    <row r="28" spans="2:8">
      <c r="B28" s="24"/>
      <c r="C28" s="29">
        <v>17</v>
      </c>
      <c r="D28" s="30" t="s">
        <v>130</v>
      </c>
      <c r="E28" s="31">
        <v>0</v>
      </c>
      <c r="F28" s="31">
        <v>0</v>
      </c>
      <c r="G28" s="31">
        <v>0</v>
      </c>
    </row>
    <row r="29" spans="2:8">
      <c r="B29" s="24"/>
      <c r="C29" s="29">
        <v>18</v>
      </c>
      <c r="D29" s="30" t="s">
        <v>131</v>
      </c>
      <c r="E29" s="31">
        <v>0</v>
      </c>
      <c r="F29" s="31">
        <v>0</v>
      </c>
      <c r="G29" s="31">
        <v>0</v>
      </c>
    </row>
    <row r="30" spans="2:8">
      <c r="B30" s="24"/>
      <c r="C30" s="29">
        <v>19</v>
      </c>
      <c r="D30" s="30" t="s">
        <v>132</v>
      </c>
      <c r="E30" s="31">
        <v>0</v>
      </c>
      <c r="F30" s="31">
        <v>0</v>
      </c>
      <c r="G30" s="31">
        <v>0</v>
      </c>
    </row>
    <row r="31" spans="2:8">
      <c r="B31" s="24"/>
      <c r="C31" s="29" t="s">
        <v>133</v>
      </c>
      <c r="D31" s="30" t="s">
        <v>134</v>
      </c>
      <c r="E31" s="31">
        <v>0</v>
      </c>
      <c r="F31" s="31">
        <v>0</v>
      </c>
      <c r="G31" s="31">
        <v>0</v>
      </c>
    </row>
    <row r="32" spans="2:8">
      <c r="B32" s="24"/>
      <c r="C32" s="29">
        <v>20</v>
      </c>
      <c r="D32" s="35" t="s">
        <v>135</v>
      </c>
      <c r="E32" s="36">
        <v>0</v>
      </c>
      <c r="F32" s="36">
        <v>0</v>
      </c>
      <c r="G32" s="36">
        <v>0</v>
      </c>
    </row>
    <row r="33" spans="2:7">
      <c r="B33" s="24"/>
      <c r="C33" s="29">
        <v>21</v>
      </c>
      <c r="D33" s="30" t="s">
        <v>114</v>
      </c>
      <c r="E33" s="31">
        <v>0</v>
      </c>
      <c r="F33" s="31">
        <v>0</v>
      </c>
      <c r="G33" s="31">
        <v>0</v>
      </c>
    </row>
    <row r="34" spans="2:7">
      <c r="B34" s="24"/>
      <c r="C34" s="29">
        <v>22</v>
      </c>
      <c r="D34" s="30" t="s">
        <v>136</v>
      </c>
      <c r="E34" s="31">
        <v>0</v>
      </c>
      <c r="F34" s="31">
        <v>0</v>
      </c>
      <c r="G34" s="31">
        <v>0</v>
      </c>
    </row>
    <row r="35" spans="2:7">
      <c r="B35" s="24"/>
      <c r="C35" s="32" t="s">
        <v>137</v>
      </c>
      <c r="D35" s="33" t="s">
        <v>138</v>
      </c>
      <c r="E35" s="34">
        <v>0</v>
      </c>
      <c r="F35" s="34">
        <v>0</v>
      </c>
      <c r="G35" s="34">
        <v>0</v>
      </c>
    </row>
    <row r="36" spans="2:7">
      <c r="B36" s="24"/>
      <c r="C36" s="32">
        <v>23</v>
      </c>
      <c r="D36" s="33" t="s">
        <v>139</v>
      </c>
      <c r="E36" s="34">
        <v>747467.77899999998</v>
      </c>
      <c r="F36" s="34">
        <v>747467.77899999998</v>
      </c>
      <c r="G36" s="34">
        <v>59797.421999999999</v>
      </c>
    </row>
    <row r="37" spans="2:7">
      <c r="B37" s="24"/>
      <c r="C37" s="29" t="s">
        <v>140</v>
      </c>
      <c r="D37" s="30" t="s">
        <v>141</v>
      </c>
      <c r="E37" s="31">
        <v>747467.77899999998</v>
      </c>
      <c r="F37" s="31">
        <v>747467.77899999998</v>
      </c>
      <c r="G37" s="31">
        <v>59797.421999999999</v>
      </c>
    </row>
    <row r="38" spans="2:7">
      <c r="B38" s="24"/>
      <c r="C38" s="29" t="s">
        <v>142</v>
      </c>
      <c r="D38" s="30" t="s">
        <v>143</v>
      </c>
      <c r="E38" s="31">
        <v>0</v>
      </c>
      <c r="F38" s="31">
        <v>0</v>
      </c>
      <c r="G38" s="31">
        <v>0</v>
      </c>
    </row>
    <row r="39" spans="2:7">
      <c r="B39" s="24"/>
      <c r="C39" s="29" t="s">
        <v>144</v>
      </c>
      <c r="D39" s="30" t="s">
        <v>145</v>
      </c>
      <c r="E39" s="31">
        <v>0</v>
      </c>
      <c r="F39" s="31">
        <v>0</v>
      </c>
      <c r="G39" s="31">
        <v>0</v>
      </c>
    </row>
    <row r="40" spans="2:7" ht="20.399999999999999">
      <c r="B40" s="24"/>
      <c r="C40" s="29">
        <v>24</v>
      </c>
      <c r="D40" s="30" t="s">
        <v>146</v>
      </c>
      <c r="E40" s="31">
        <v>235125.625</v>
      </c>
      <c r="F40" s="31">
        <v>233690.01</v>
      </c>
      <c r="G40" s="31">
        <v>18810.05</v>
      </c>
    </row>
    <row r="41" spans="2:7">
      <c r="B41" s="24"/>
      <c r="C41" s="29">
        <v>25</v>
      </c>
      <c r="D41" s="30" t="s">
        <v>127</v>
      </c>
      <c r="E41" s="31">
        <v>0</v>
      </c>
      <c r="F41" s="31">
        <v>0</v>
      </c>
      <c r="G41" s="31">
        <v>0</v>
      </c>
    </row>
    <row r="42" spans="2:7">
      <c r="B42" s="24"/>
      <c r="C42" s="29">
        <v>26</v>
      </c>
      <c r="D42" s="30" t="s">
        <v>127</v>
      </c>
      <c r="E42" s="31">
        <v>0</v>
      </c>
      <c r="F42" s="31">
        <v>0</v>
      </c>
      <c r="G42" s="31">
        <v>0</v>
      </c>
    </row>
    <row r="43" spans="2:7">
      <c r="B43" s="24"/>
      <c r="C43" s="29">
        <v>27</v>
      </c>
      <c r="D43" s="30" t="s">
        <v>127</v>
      </c>
      <c r="E43" s="31">
        <v>0</v>
      </c>
      <c r="F43" s="31">
        <v>0</v>
      </c>
      <c r="G43" s="31">
        <v>0</v>
      </c>
    </row>
    <row r="44" spans="2:7" ht="15" thickBot="1">
      <c r="B44" s="24"/>
      <c r="C44" s="37">
        <v>28</v>
      </c>
      <c r="D44" s="38" t="s">
        <v>127</v>
      </c>
      <c r="E44" s="39">
        <v>0</v>
      </c>
      <c r="F44" s="39">
        <v>0</v>
      </c>
      <c r="G44" s="39">
        <v>0</v>
      </c>
    </row>
    <row r="45" spans="2:7" ht="15" thickBot="1">
      <c r="B45" s="24"/>
      <c r="C45" s="253">
        <v>29</v>
      </c>
      <c r="D45" s="254" t="s">
        <v>147</v>
      </c>
      <c r="E45" s="255">
        <v>5223733.4040000001</v>
      </c>
      <c r="F45" s="255">
        <v>5306470.3949999996</v>
      </c>
      <c r="G45" s="255">
        <v>417898.67200000002</v>
      </c>
    </row>
    <row r="46" spans="2:7" ht="27.75" customHeight="1">
      <c r="C46" s="975"/>
      <c r="D46" s="975"/>
      <c r="E46" s="975"/>
      <c r="F46" s="975"/>
      <c r="G46" s="975"/>
    </row>
  </sheetData>
  <sheetProtection algorithmName="SHA-512" hashValue="hHaNr+bXAmsemTNgOLK8MOw4Lyh5urSb6k6DU7Frp2U2DDKLrIGVFxZrh7dHSGa4q3bh167Al+t5sgMuJJChcA==" saltValue="D275y+pIavno76e61AhI2Q==" spinCount="100000" sheet="1" formatCells="0" formatColumns="0" formatRows="0" insertColumns="0" insertRows="0" insertHyperlinks="0" deleteColumns="0" deleteRows="0" sort="0" autoFilter="0" pivotTables="0"/>
  <mergeCells count="4">
    <mergeCell ref="E6:F6"/>
    <mergeCell ref="C46:G46"/>
    <mergeCell ref="C4:D4"/>
    <mergeCell ref="E5:F5"/>
  </mergeCells>
  <pageMargins left="0.7" right="0.7" top="0.75" bottom="0.75" header="0.3" footer="0.3"/>
  <pageSetup paperSize="9" orientation="landscape" r:id="rId1"/>
  <headerFooter>
    <oddHeader>&amp;CPL
Załącznik I</oddHead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C3:F12"/>
  <sheetViews>
    <sheetView showGridLines="0" zoomScaleNormal="100" workbookViewId="0">
      <selection activeCell="E10" sqref="E10"/>
    </sheetView>
  </sheetViews>
  <sheetFormatPr defaultColWidth="9.109375" defaultRowHeight="14.4"/>
  <cols>
    <col min="1" max="1" width="3.5546875" style="23" customWidth="1"/>
    <col min="2" max="2" width="7" style="23" customWidth="1"/>
    <col min="3" max="3" width="4.33203125" style="23" customWidth="1"/>
    <col min="4" max="4" width="42.6640625" style="23" customWidth="1"/>
    <col min="5" max="5" width="27.33203125" style="23" customWidth="1"/>
    <col min="6" max="6" width="9.109375" style="23" customWidth="1"/>
    <col min="7" max="7" width="3.33203125" style="23" customWidth="1"/>
    <col min="8" max="8" width="54.5546875" style="23" customWidth="1"/>
    <col min="9" max="9" width="25" style="23" customWidth="1"/>
    <col min="10" max="10" width="9.109375" style="23" customWidth="1"/>
    <col min="11" max="16384" width="9.109375" style="23"/>
  </cols>
  <sheetData>
    <row r="3" spans="3:6" ht="21" customHeight="1">
      <c r="C3" s="65" t="s">
        <v>54</v>
      </c>
      <c r="D3" s="25"/>
      <c r="E3" s="25"/>
      <c r="F3" s="25"/>
    </row>
    <row r="4" spans="3:6" ht="17.399999999999999" customHeight="1" thickBot="1">
      <c r="C4" s="976" t="s">
        <v>978</v>
      </c>
      <c r="D4" s="1001"/>
      <c r="E4" s="101"/>
      <c r="F4" s="25"/>
    </row>
    <row r="5" spans="3:6" ht="17.399999999999999" customHeight="1">
      <c r="C5" s="102"/>
      <c r="D5" s="101"/>
      <c r="E5" s="868" t="s">
        <v>110</v>
      </c>
      <c r="F5" s="25"/>
    </row>
    <row r="6" spans="3:6" ht="18" customHeight="1" thickBot="1">
      <c r="C6" s="102"/>
      <c r="D6" s="101"/>
      <c r="E6" s="869" t="s">
        <v>701</v>
      </c>
      <c r="F6" s="25"/>
    </row>
    <row r="7" spans="3:6">
      <c r="C7" s="103" t="s">
        <v>671</v>
      </c>
      <c r="D7" s="103" t="s">
        <v>702</v>
      </c>
      <c r="E7" s="104">
        <v>928537.90300000005</v>
      </c>
      <c r="F7" s="25"/>
    </row>
    <row r="8" spans="3:6">
      <c r="C8" s="105" t="s">
        <v>673</v>
      </c>
      <c r="D8" s="105" t="s">
        <v>703</v>
      </c>
      <c r="E8" s="31">
        <v>246720.788</v>
      </c>
      <c r="F8" s="25"/>
    </row>
    <row r="9" spans="3:6">
      <c r="C9" s="105" t="s">
        <v>674</v>
      </c>
      <c r="D9" s="105" t="s">
        <v>704</v>
      </c>
      <c r="E9" s="31">
        <v>-307306.84899999999</v>
      </c>
      <c r="F9" s="25"/>
    </row>
    <row r="10" spans="3:6">
      <c r="C10" s="105" t="s">
        <v>675</v>
      </c>
      <c r="D10" s="105" t="s">
        <v>705</v>
      </c>
      <c r="E10" s="31">
        <v>-6471.7370000000001</v>
      </c>
      <c r="F10" s="25"/>
    </row>
    <row r="11" spans="3:6">
      <c r="C11" s="105" t="s">
        <v>676</v>
      </c>
      <c r="D11" s="105" t="s">
        <v>706</v>
      </c>
      <c r="E11" s="31">
        <v>-300835.11200000002</v>
      </c>
      <c r="F11" s="25"/>
    </row>
    <row r="12" spans="3:6" ht="15" thickBot="1">
      <c r="C12" s="476" t="s">
        <v>677</v>
      </c>
      <c r="D12" s="476" t="s">
        <v>707</v>
      </c>
      <c r="E12" s="477">
        <v>867951.84199999995</v>
      </c>
      <c r="F12" s="25"/>
    </row>
  </sheetData>
  <sheetProtection algorithmName="SHA-512" hashValue="jV/rvsFLtsKcpOQ4UeLIBe6qSm12WboKfeBYgVzOdZQq24FfTkoklLwKNdaeHnPtAXTvMdsuVECn5ivv0sX4Bw==" saltValue="Lk2Sjpqqpjerd73HzrFG9g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3:F19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3.88671875" style="23" customWidth="1"/>
    <col min="2" max="2" width="7" style="23" customWidth="1"/>
    <col min="3" max="3" width="4.6640625" style="23" customWidth="1"/>
    <col min="4" max="4" width="58.5546875" style="23" customWidth="1"/>
    <col min="5" max="6" width="23.88671875" style="23" customWidth="1"/>
    <col min="7" max="7" width="9.109375" style="23" customWidth="1"/>
    <col min="8" max="8" width="3.33203125" style="23" customWidth="1"/>
    <col min="9" max="9" width="54.5546875" style="23" customWidth="1"/>
    <col min="10" max="10" width="25" style="23" customWidth="1"/>
    <col min="11" max="11" width="9.109375" style="23" customWidth="1"/>
    <col min="12" max="16384" width="9.109375" style="23"/>
  </cols>
  <sheetData>
    <row r="3" spans="3:6" ht="21" customHeight="1">
      <c r="C3" s="65" t="s">
        <v>56</v>
      </c>
    </row>
    <row r="4" spans="3:6" ht="17.399999999999999" customHeight="1" thickBot="1">
      <c r="C4" s="976" t="s">
        <v>978</v>
      </c>
      <c r="D4" s="1001"/>
      <c r="E4" s="86"/>
      <c r="F4" s="107"/>
    </row>
    <row r="5" spans="3:6" ht="16.95" customHeight="1" thickBot="1">
      <c r="C5" s="87"/>
      <c r="D5" s="86"/>
      <c r="E5" s="870" t="s">
        <v>110</v>
      </c>
      <c r="F5" s="870" t="s">
        <v>111</v>
      </c>
    </row>
    <row r="6" spans="3:6" ht="41.25" customHeight="1" thickBot="1">
      <c r="C6" s="478"/>
      <c r="D6" s="479"/>
      <c r="E6" s="871" t="s">
        <v>1434</v>
      </c>
      <c r="F6" s="871" t="s">
        <v>708</v>
      </c>
    </row>
    <row r="7" spans="3:6">
      <c r="C7" s="109" t="s">
        <v>671</v>
      </c>
      <c r="D7" s="110" t="s">
        <v>702</v>
      </c>
      <c r="E7" s="104">
        <v>928537.90300000005</v>
      </c>
      <c r="F7" s="118"/>
    </row>
    <row r="8" spans="3:6">
      <c r="C8" s="91" t="s">
        <v>673</v>
      </c>
      <c r="D8" s="92" t="s">
        <v>703</v>
      </c>
      <c r="E8" s="31">
        <v>246720.788</v>
      </c>
      <c r="F8" s="94"/>
    </row>
    <row r="9" spans="3:6">
      <c r="C9" s="91" t="s">
        <v>674</v>
      </c>
      <c r="D9" s="92" t="s">
        <v>704</v>
      </c>
      <c r="E9" s="31">
        <v>-307306.84899999999</v>
      </c>
      <c r="F9" s="94"/>
    </row>
    <row r="10" spans="3:6">
      <c r="C10" s="91" t="s">
        <v>675</v>
      </c>
      <c r="D10" s="92" t="s">
        <v>709</v>
      </c>
      <c r="E10" s="31">
        <v>-2555.0500000000002</v>
      </c>
      <c r="F10" s="94"/>
    </row>
    <row r="11" spans="3:6">
      <c r="C11" s="91" t="s">
        <v>676</v>
      </c>
      <c r="D11" s="92" t="s">
        <v>710</v>
      </c>
      <c r="E11" s="31">
        <v>-307559.55599999998</v>
      </c>
      <c r="F11" s="94"/>
    </row>
    <row r="12" spans="3:6">
      <c r="C12" s="91" t="s">
        <v>677</v>
      </c>
      <c r="D12" s="92" t="s">
        <v>711</v>
      </c>
      <c r="E12" s="31">
        <v>72440.91</v>
      </c>
      <c r="F12" s="31">
        <v>0</v>
      </c>
    </row>
    <row r="13" spans="3:6">
      <c r="C13" s="91" t="s">
        <v>678</v>
      </c>
      <c r="D13" s="92" t="s">
        <v>712</v>
      </c>
      <c r="E13" s="31">
        <v>0</v>
      </c>
      <c r="F13" s="31">
        <v>0</v>
      </c>
    </row>
    <row r="14" spans="3:6">
      <c r="C14" s="91" t="s">
        <v>679</v>
      </c>
      <c r="D14" s="92" t="s">
        <v>713</v>
      </c>
      <c r="E14" s="31">
        <v>-48241.985000000001</v>
      </c>
      <c r="F14" s="31">
        <v>0</v>
      </c>
    </row>
    <row r="15" spans="3:6">
      <c r="C15" s="91" t="s">
        <v>680</v>
      </c>
      <c r="D15" s="92" t="s">
        <v>714</v>
      </c>
      <c r="E15" s="31">
        <v>0</v>
      </c>
      <c r="F15" s="31">
        <v>0</v>
      </c>
    </row>
    <row r="16" spans="3:6">
      <c r="C16" s="91" t="s">
        <v>682</v>
      </c>
      <c r="D16" s="92" t="s">
        <v>705</v>
      </c>
      <c r="E16" s="31">
        <v>-6471.7370000000001</v>
      </c>
      <c r="F16" s="94"/>
    </row>
    <row r="17" spans="3:6">
      <c r="C17" s="91" t="s">
        <v>683</v>
      </c>
      <c r="D17" s="92" t="s">
        <v>706</v>
      </c>
      <c r="E17" s="31">
        <v>-14919.431</v>
      </c>
      <c r="F17" s="94"/>
    </row>
    <row r="18" spans="3:6" ht="20.399999999999999">
      <c r="C18" s="91" t="s">
        <v>684</v>
      </c>
      <c r="D18" s="92" t="s">
        <v>715</v>
      </c>
      <c r="E18" s="31">
        <v>0</v>
      </c>
      <c r="F18" s="94"/>
    </row>
    <row r="19" spans="3:6" ht="15" thickBot="1">
      <c r="C19" s="277" t="s">
        <v>685</v>
      </c>
      <c r="D19" s="278" t="s">
        <v>707</v>
      </c>
      <c r="E19" s="279">
        <v>867951.84199999995</v>
      </c>
      <c r="F19" s="280"/>
    </row>
  </sheetData>
  <sheetProtection algorithmName="SHA-512" hashValue="h5o2kU+D1Q5hC7qVf9p4YzK6LjK1i+rOebCpd0X/0q6rjOZfKZiB8oG5bYUhcSSC4Onvnk9ey8qCAamZh3/RkA==" saltValue="wO5/3CDZIpnIz92k+WtZMw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C3:N19"/>
  <sheetViews>
    <sheetView showGridLines="0" zoomScaleNormal="100" workbookViewId="0">
      <selection activeCell="XFD14" sqref="XFD14"/>
    </sheetView>
  </sheetViews>
  <sheetFormatPr defaultColWidth="9.109375" defaultRowHeight="18"/>
  <cols>
    <col min="1" max="1" width="3.88671875" style="108" customWidth="1"/>
    <col min="2" max="2" width="9.109375" style="108" customWidth="1"/>
    <col min="3" max="3" width="5.5546875" style="108" customWidth="1"/>
    <col min="4" max="4" width="50.109375" style="108" customWidth="1"/>
    <col min="5" max="5" width="16.5546875" style="108" customWidth="1"/>
    <col min="6" max="6" width="15" style="108" customWidth="1"/>
    <col min="7" max="7" width="18.44140625" style="108" customWidth="1"/>
    <col min="8" max="8" width="16.109375" style="108" customWidth="1"/>
    <col min="9" max="9" width="0.5546875" style="108" customWidth="1"/>
    <col min="10" max="11" width="20.6640625" style="108" customWidth="1"/>
    <col min="12" max="12" width="0.5546875" style="108" customWidth="1"/>
    <col min="13" max="13" width="15.44140625" style="108" customWidth="1"/>
    <col min="14" max="14" width="24.109375" style="108" customWidth="1"/>
    <col min="15" max="15" width="9.109375" style="108" customWidth="1"/>
    <col min="16" max="16384" width="9.109375" style="108"/>
  </cols>
  <sheetData>
    <row r="3" spans="3:14" ht="21" customHeight="1">
      <c r="C3" s="65" t="s">
        <v>58</v>
      </c>
    </row>
    <row r="4" spans="3:14" ht="17.399999999999999" customHeight="1" thickBot="1">
      <c r="C4" s="976" t="s">
        <v>978</v>
      </c>
      <c r="D4" s="1040"/>
    </row>
    <row r="5" spans="3:14" ht="19.5" customHeight="1">
      <c r="C5" s="88"/>
      <c r="D5" s="88"/>
      <c r="E5" s="872" t="s">
        <v>110</v>
      </c>
      <c r="F5" s="872" t="s">
        <v>111</v>
      </c>
      <c r="G5" s="872" t="s">
        <v>112</v>
      </c>
      <c r="H5" s="872" t="s">
        <v>148</v>
      </c>
      <c r="I5" s="872"/>
      <c r="J5" s="873" t="s">
        <v>149</v>
      </c>
      <c r="K5" s="874" t="s">
        <v>210</v>
      </c>
      <c r="L5" s="872"/>
      <c r="M5" s="872" t="s">
        <v>211</v>
      </c>
      <c r="N5" s="872" t="s">
        <v>229</v>
      </c>
    </row>
    <row r="6" spans="3:14" ht="36.75" customHeight="1">
      <c r="C6" s="88"/>
      <c r="D6" s="88"/>
      <c r="E6" s="1041" t="s">
        <v>716</v>
      </c>
      <c r="F6" s="1042"/>
      <c r="G6" s="1042"/>
      <c r="H6" s="1042"/>
      <c r="I6" s="875"/>
      <c r="J6" s="1043" t="s">
        <v>657</v>
      </c>
      <c r="K6" s="1044"/>
      <c r="L6" s="876"/>
      <c r="M6" s="1041" t="s">
        <v>717</v>
      </c>
      <c r="N6" s="1045"/>
    </row>
    <row r="7" spans="3:14" ht="20.25" customHeight="1" thickBot="1">
      <c r="C7" s="88"/>
      <c r="D7" s="88"/>
      <c r="E7" s="1046" t="s">
        <v>718</v>
      </c>
      <c r="F7" s="1048" t="s">
        <v>719</v>
      </c>
      <c r="G7" s="1049"/>
      <c r="H7" s="1049"/>
      <c r="I7" s="877"/>
      <c r="J7" s="1050" t="s">
        <v>664</v>
      </c>
      <c r="K7" s="1052" t="s">
        <v>665</v>
      </c>
      <c r="L7" s="878"/>
      <c r="M7" s="879"/>
      <c r="N7" s="1053" t="s">
        <v>720</v>
      </c>
    </row>
    <row r="8" spans="3:14" ht="46.5" customHeight="1" thickTop="1" thickBot="1">
      <c r="C8" s="480"/>
      <c r="D8" s="480"/>
      <c r="E8" s="1047"/>
      <c r="F8" s="880"/>
      <c r="G8" s="881" t="s">
        <v>721</v>
      </c>
      <c r="H8" s="869" t="s">
        <v>722</v>
      </c>
      <c r="I8" s="882"/>
      <c r="J8" s="1051"/>
      <c r="K8" s="1047"/>
      <c r="L8" s="882"/>
      <c r="M8" s="880"/>
      <c r="N8" s="1010"/>
    </row>
    <row r="9" spans="3:14" ht="18" customHeight="1">
      <c r="C9" s="109" t="s">
        <v>669</v>
      </c>
      <c r="D9" s="110" t="s">
        <v>670</v>
      </c>
      <c r="E9" s="111">
        <v>0</v>
      </c>
      <c r="F9" s="111">
        <v>0</v>
      </c>
      <c r="G9" s="111">
        <v>0</v>
      </c>
      <c r="H9" s="111">
        <v>0</v>
      </c>
      <c r="I9" s="111"/>
      <c r="J9" s="111">
        <v>0</v>
      </c>
      <c r="K9" s="111">
        <v>0</v>
      </c>
      <c r="L9" s="111"/>
      <c r="M9" s="111">
        <v>0</v>
      </c>
      <c r="N9" s="111">
        <v>0</v>
      </c>
    </row>
    <row r="10" spans="3:14" ht="18" customHeight="1">
      <c r="C10" s="89" t="s">
        <v>671</v>
      </c>
      <c r="D10" s="90" t="s">
        <v>672</v>
      </c>
      <c r="E10" s="31">
        <v>33450.74</v>
      </c>
      <c r="F10" s="31">
        <v>324152.09700000001</v>
      </c>
      <c r="G10" s="31">
        <v>324152.09700000001</v>
      </c>
      <c r="H10" s="31">
        <v>323328.58899999998</v>
      </c>
      <c r="I10" s="31"/>
      <c r="J10" s="31">
        <v>-53.941000000000003</v>
      </c>
      <c r="K10" s="31">
        <v>-108576.77899999999</v>
      </c>
      <c r="L10" s="31"/>
      <c r="M10" s="31">
        <v>248434.51</v>
      </c>
      <c r="N10" s="31">
        <v>215351.821</v>
      </c>
    </row>
    <row r="11" spans="3:14" ht="18" customHeight="1">
      <c r="C11" s="91" t="s">
        <v>673</v>
      </c>
      <c r="D11" s="92" t="s">
        <v>979</v>
      </c>
      <c r="E11" s="31">
        <v>0</v>
      </c>
      <c r="F11" s="31">
        <v>0</v>
      </c>
      <c r="G11" s="31">
        <v>0</v>
      </c>
      <c r="H11" s="31">
        <v>0</v>
      </c>
      <c r="I11" s="31"/>
      <c r="J11" s="31">
        <v>0</v>
      </c>
      <c r="K11" s="31">
        <v>0</v>
      </c>
      <c r="L11" s="31"/>
      <c r="M11" s="31">
        <v>0</v>
      </c>
      <c r="N11" s="31">
        <v>0</v>
      </c>
    </row>
    <row r="12" spans="3:14" ht="18" customHeight="1">
      <c r="C12" s="91" t="s">
        <v>674</v>
      </c>
      <c r="D12" s="92" t="s">
        <v>980</v>
      </c>
      <c r="E12" s="31">
        <v>76.994</v>
      </c>
      <c r="F12" s="31">
        <v>0</v>
      </c>
      <c r="G12" s="31">
        <v>0</v>
      </c>
      <c r="H12" s="31">
        <v>0</v>
      </c>
      <c r="I12" s="31"/>
      <c r="J12" s="31">
        <v>0</v>
      </c>
      <c r="K12" s="31">
        <v>0</v>
      </c>
      <c r="L12" s="31"/>
      <c r="M12" s="31">
        <v>76.992999999999995</v>
      </c>
      <c r="N12" s="31">
        <v>0</v>
      </c>
    </row>
    <row r="13" spans="3:14" ht="18" customHeight="1">
      <c r="C13" s="91" t="s">
        <v>675</v>
      </c>
      <c r="D13" s="92" t="s">
        <v>981</v>
      </c>
      <c r="E13" s="31">
        <v>0</v>
      </c>
      <c r="F13" s="31">
        <v>0</v>
      </c>
      <c r="G13" s="31">
        <v>0</v>
      </c>
      <c r="H13" s="31">
        <v>0</v>
      </c>
      <c r="I13" s="31"/>
      <c r="J13" s="31">
        <v>0</v>
      </c>
      <c r="K13" s="31">
        <v>0</v>
      </c>
      <c r="L13" s="31"/>
      <c r="M13" s="31">
        <v>0</v>
      </c>
      <c r="N13" s="31">
        <v>0</v>
      </c>
    </row>
    <row r="14" spans="3:14" ht="18" customHeight="1">
      <c r="C14" s="91" t="s">
        <v>676</v>
      </c>
      <c r="D14" s="92" t="s">
        <v>982</v>
      </c>
      <c r="E14" s="31">
        <v>0</v>
      </c>
      <c r="F14" s="31">
        <v>0</v>
      </c>
      <c r="G14" s="31">
        <v>0</v>
      </c>
      <c r="H14" s="31">
        <v>0</v>
      </c>
      <c r="I14" s="31"/>
      <c r="J14" s="31">
        <v>0</v>
      </c>
      <c r="K14" s="31">
        <v>0</v>
      </c>
      <c r="L14" s="31"/>
      <c r="M14" s="31">
        <v>0</v>
      </c>
      <c r="N14" s="31">
        <v>0</v>
      </c>
    </row>
    <row r="15" spans="3:14" ht="18" customHeight="1">
      <c r="C15" s="91" t="s">
        <v>677</v>
      </c>
      <c r="D15" s="92" t="s">
        <v>983</v>
      </c>
      <c r="E15" s="31">
        <v>33003.012999999999</v>
      </c>
      <c r="F15" s="31">
        <v>306166.88699999999</v>
      </c>
      <c r="G15" s="31">
        <v>306166.88699999999</v>
      </c>
      <c r="H15" s="31">
        <v>306166.88699999999</v>
      </c>
      <c r="I15" s="31"/>
      <c r="J15" s="31">
        <v>-53.606999999999999</v>
      </c>
      <c r="K15" s="31">
        <v>-104004.09</v>
      </c>
      <c r="L15" s="31"/>
      <c r="M15" s="31">
        <v>234633.03</v>
      </c>
      <c r="N15" s="31">
        <v>201964.56599999999</v>
      </c>
    </row>
    <row r="16" spans="3:14" ht="18" customHeight="1">
      <c r="C16" s="91" t="s">
        <v>678</v>
      </c>
      <c r="D16" s="92" t="s">
        <v>985</v>
      </c>
      <c r="E16" s="31">
        <v>370.733</v>
      </c>
      <c r="F16" s="31">
        <v>17985.21</v>
      </c>
      <c r="G16" s="31">
        <v>17985.21</v>
      </c>
      <c r="H16" s="31">
        <v>17161.702000000001</v>
      </c>
      <c r="I16" s="31"/>
      <c r="J16" s="31">
        <v>-0.33400000000000002</v>
      </c>
      <c r="K16" s="31">
        <v>-4572.6890000000003</v>
      </c>
      <c r="L16" s="31"/>
      <c r="M16" s="31">
        <v>13724.486999999999</v>
      </c>
      <c r="N16" s="31">
        <v>13387.254999999999</v>
      </c>
    </row>
    <row r="17" spans="3:14" ht="18" customHeight="1">
      <c r="C17" s="89" t="s">
        <v>679</v>
      </c>
      <c r="D17" s="90" t="s">
        <v>681</v>
      </c>
      <c r="E17" s="31">
        <v>0</v>
      </c>
      <c r="F17" s="31">
        <v>0</v>
      </c>
      <c r="G17" s="31">
        <v>0</v>
      </c>
      <c r="H17" s="31">
        <v>0</v>
      </c>
      <c r="I17" s="31"/>
      <c r="J17" s="31">
        <v>0</v>
      </c>
      <c r="K17" s="31">
        <v>0</v>
      </c>
      <c r="L17" s="31"/>
      <c r="M17" s="31">
        <v>0</v>
      </c>
      <c r="N17" s="31">
        <v>0</v>
      </c>
    </row>
    <row r="18" spans="3:14" ht="18" customHeight="1">
      <c r="C18" s="89" t="s">
        <v>680</v>
      </c>
      <c r="D18" s="90" t="s">
        <v>723</v>
      </c>
      <c r="E18" s="31">
        <v>23.327999999999999</v>
      </c>
      <c r="F18" s="31">
        <v>717.87599999999998</v>
      </c>
      <c r="G18" s="31">
        <v>717.87599999999998</v>
      </c>
      <c r="H18" s="31">
        <v>717.87599999999998</v>
      </c>
      <c r="I18" s="31"/>
      <c r="J18" s="31">
        <v>9.9000000000000005E-2</v>
      </c>
      <c r="K18" s="31">
        <v>87.65</v>
      </c>
      <c r="L18" s="31"/>
      <c r="M18" s="31">
        <v>484.83499999999998</v>
      </c>
      <c r="N18" s="31">
        <v>461.60700000000003</v>
      </c>
    </row>
    <row r="19" spans="3:14" ht="18" customHeight="1" thickBot="1">
      <c r="C19" s="272">
        <v>100</v>
      </c>
      <c r="D19" s="273" t="s">
        <v>147</v>
      </c>
      <c r="E19" s="274">
        <v>33474.067999999999</v>
      </c>
      <c r="F19" s="274">
        <v>324869.973</v>
      </c>
      <c r="G19" s="274">
        <v>324869.973</v>
      </c>
      <c r="H19" s="274">
        <v>324046.46500000003</v>
      </c>
      <c r="I19" s="274"/>
      <c r="J19" s="274">
        <v>-53.841999999999999</v>
      </c>
      <c r="K19" s="274">
        <v>-108489.129</v>
      </c>
      <c r="L19" s="274"/>
      <c r="M19" s="274">
        <v>248919.345</v>
      </c>
      <c r="N19" s="274">
        <v>215813.42800000001</v>
      </c>
    </row>
  </sheetData>
  <sheetProtection algorithmName="SHA-512" hashValue="kktwjJmQtAFdsQA2txrLekdFobxj6xOsHqJx9hvk6ZL19RuISCKiSlSIWzItPtV6uHu3jnXuJfi5PhF3XKpcaQ==" saltValue="XRJY4TikW+fnXcUPzgVNfg==" spinCount="100000" sheet="1" formatCells="0" formatColumns="0" formatRows="0" insertColumns="0" insertRows="0" insertHyperlinks="0" deleteColumns="0" deleteRows="0" sort="0" autoFilter="0" pivotTables="0"/>
  <mergeCells count="9">
    <mergeCell ref="C4:D4"/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94" fitToHeight="0" orientation="landscape" r:id="rId1"/>
  <headerFooter>
    <oddHeader>&amp;CPL
Załącznik XV</oddHeader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3:E9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2" style="23" customWidth="1"/>
    <col min="2" max="2" width="7.44140625" style="23" customWidth="1"/>
    <col min="3" max="3" width="3.44140625" style="23" customWidth="1"/>
    <col min="4" max="4" width="94.6640625" style="23" customWidth="1"/>
    <col min="5" max="5" width="30.109375" style="23" customWidth="1"/>
    <col min="6" max="16384" width="9.109375" style="23"/>
  </cols>
  <sheetData>
    <row r="3" spans="3:5" ht="18" customHeight="1">
      <c r="C3" s="65" t="s">
        <v>60</v>
      </c>
    </row>
    <row r="4" spans="3:5" ht="16.2" customHeight="1" thickBot="1">
      <c r="C4" s="976" t="s">
        <v>978</v>
      </c>
      <c r="D4" s="1001"/>
      <c r="E4" s="282"/>
    </row>
    <row r="5" spans="3:5" ht="16.2" customHeight="1">
      <c r="C5" s="88"/>
      <c r="D5" s="88"/>
      <c r="E5" s="472" t="s">
        <v>110</v>
      </c>
    </row>
    <row r="6" spans="3:5" ht="25.95" customHeight="1" thickBot="1">
      <c r="C6" s="480"/>
      <c r="D6" s="480"/>
      <c r="E6" s="869" t="s">
        <v>724</v>
      </c>
    </row>
    <row r="7" spans="3:5" ht="24.75" customHeight="1">
      <c r="C7" s="116" t="s">
        <v>671</v>
      </c>
      <c r="D7" s="162" t="s">
        <v>725</v>
      </c>
      <c r="E7" s="163">
        <v>22563</v>
      </c>
    </row>
    <row r="8" spans="3:5" ht="24.75" customHeight="1" thickBot="1">
      <c r="C8" s="283" t="s">
        <v>673</v>
      </c>
      <c r="D8" s="284" t="s">
        <v>726</v>
      </c>
      <c r="E8" s="285">
        <v>295765</v>
      </c>
    </row>
    <row r="9" spans="3:5">
      <c r="C9" s="1054"/>
      <c r="D9" s="1001"/>
      <c r="E9" s="1001"/>
    </row>
  </sheetData>
  <sheetProtection algorithmName="SHA-512" hashValue="JA7CiI/XDwwTMu80NLEFajTkx1mCQZ6n/Y5H7H4B1M4gI9Z41AftUYyx1ydxXTE0B/TtEneObK0bChuGFgUPRg==" saltValue="3iWElLYPp8n0WWYyKyWoaw==" spinCount="100000" sheet="1" formatCells="0" formatColumns="0" formatRows="0" insertColumns="0" insertRows="0" insertHyperlinks="0" deleteColumns="0" deleteRows="0" sort="0" autoFilter="0" pivotTables="0"/>
  <mergeCells count="2">
    <mergeCell ref="C9:E9"/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C3:Q33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2.5546875" style="23" customWidth="1"/>
    <col min="2" max="2" width="6" style="23" customWidth="1"/>
    <col min="3" max="3" width="5" style="23" customWidth="1"/>
    <col min="4" max="4" width="53" style="23" customWidth="1"/>
    <col min="5" max="5" width="13" style="23" customWidth="1"/>
    <col min="6" max="6" width="15" style="23" customWidth="1"/>
    <col min="7" max="7" width="13" style="23" customWidth="1"/>
    <col min="8" max="8" width="3.109375" style="23" customWidth="1"/>
    <col min="9" max="9" width="11.6640625" style="23" customWidth="1"/>
    <col min="10" max="10" width="17" style="23" customWidth="1"/>
    <col min="11" max="11" width="14.109375" style="23" customWidth="1"/>
    <col min="12" max="12" width="13.6640625" style="23" customWidth="1"/>
    <col min="13" max="18" width="13" style="23" customWidth="1"/>
    <col min="19" max="16384" width="9.109375" style="23"/>
  </cols>
  <sheetData>
    <row r="3" spans="3:17" ht="21" customHeight="1">
      <c r="C3" s="65" t="s">
        <v>62</v>
      </c>
    </row>
    <row r="4" spans="3:17" ht="17.399999999999999" customHeight="1" thickBot="1">
      <c r="C4" s="976" t="s">
        <v>978</v>
      </c>
      <c r="D4" s="1001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3:17" ht="17.399999999999999" customHeight="1">
      <c r="C5" s="88"/>
      <c r="D5" s="271"/>
      <c r="E5" s="472" t="s">
        <v>110</v>
      </c>
      <c r="F5" s="472" t="s">
        <v>111</v>
      </c>
      <c r="G5" s="472" t="s">
        <v>112</v>
      </c>
      <c r="H5" s="472"/>
      <c r="I5" s="472" t="s">
        <v>148</v>
      </c>
      <c r="J5" s="472" t="s">
        <v>149</v>
      </c>
      <c r="K5" s="472" t="s">
        <v>210</v>
      </c>
      <c r="L5" s="472" t="s">
        <v>211</v>
      </c>
      <c r="M5" s="472" t="s">
        <v>229</v>
      </c>
      <c r="N5" s="472" t="s">
        <v>447</v>
      </c>
      <c r="O5" s="472" t="s">
        <v>448</v>
      </c>
      <c r="P5" s="472" t="s">
        <v>449</v>
      </c>
      <c r="Q5" s="472" t="s">
        <v>450</v>
      </c>
    </row>
    <row r="6" spans="3:17" ht="18.75" customHeight="1" thickBot="1">
      <c r="C6" s="88"/>
      <c r="D6" s="271"/>
      <c r="E6" s="1065" t="s">
        <v>656</v>
      </c>
      <c r="F6" s="1066"/>
      <c r="G6" s="1066"/>
      <c r="H6" s="1066"/>
      <c r="I6" s="1066"/>
      <c r="J6" s="1066"/>
      <c r="K6" s="1066"/>
      <c r="L6" s="1066"/>
      <c r="M6" s="1066"/>
      <c r="N6" s="1066"/>
      <c r="O6" s="1066"/>
      <c r="P6" s="1066"/>
      <c r="Q6" s="1066"/>
    </row>
    <row r="7" spans="3:17" ht="18.75" customHeight="1">
      <c r="C7" s="88"/>
      <c r="D7" s="271"/>
      <c r="E7" s="1067" t="s">
        <v>1435</v>
      </c>
      <c r="F7" s="1068"/>
      <c r="G7" s="1069"/>
      <c r="H7" s="877"/>
      <c r="I7" s="1070" t="s">
        <v>661</v>
      </c>
      <c r="J7" s="1071"/>
      <c r="K7" s="1071"/>
      <c r="L7" s="1071"/>
      <c r="M7" s="1071"/>
      <c r="N7" s="1071"/>
      <c r="O7" s="1071"/>
      <c r="P7" s="1071"/>
      <c r="Q7" s="1071"/>
    </row>
    <row r="8" spans="3:17" ht="16.5" customHeight="1" thickBot="1">
      <c r="C8" s="1055"/>
      <c r="D8" s="1056"/>
      <c r="E8" s="1057"/>
      <c r="F8" s="1059" t="s">
        <v>1446</v>
      </c>
      <c r="G8" s="1061" t="s">
        <v>727</v>
      </c>
      <c r="H8" s="878"/>
      <c r="I8" s="1072"/>
      <c r="J8" s="1059" t="s">
        <v>1445</v>
      </c>
      <c r="K8" s="1053" t="s">
        <v>728</v>
      </c>
      <c r="L8" s="1053" t="s">
        <v>729</v>
      </c>
      <c r="M8" s="1053" t="s">
        <v>730</v>
      </c>
      <c r="N8" s="1053" t="s">
        <v>731</v>
      </c>
      <c r="O8" s="1053" t="s">
        <v>732</v>
      </c>
      <c r="P8" s="1053" t="s">
        <v>733</v>
      </c>
      <c r="Q8" s="1053" t="s">
        <v>721</v>
      </c>
    </row>
    <row r="9" spans="3:17" ht="16.5" customHeight="1" thickTop="1">
      <c r="C9" s="1001"/>
      <c r="D9" s="974"/>
      <c r="E9" s="1058"/>
      <c r="F9" s="1060"/>
      <c r="G9" s="1062"/>
      <c r="H9" s="878"/>
      <c r="I9" s="1058"/>
      <c r="J9" s="1060"/>
      <c r="K9" s="1064"/>
      <c r="L9" s="1064"/>
      <c r="M9" s="1064"/>
      <c r="N9" s="1064"/>
      <c r="O9" s="1064"/>
      <c r="P9" s="1064"/>
      <c r="Q9" s="1064"/>
    </row>
    <row r="10" spans="3:17" ht="71.25" customHeight="1" thickBot="1">
      <c r="C10" s="480"/>
      <c r="D10" s="464"/>
      <c r="E10" s="882"/>
      <c r="F10" s="1051"/>
      <c r="G10" s="1063"/>
      <c r="H10" s="882"/>
      <c r="I10" s="1010"/>
      <c r="J10" s="1051"/>
      <c r="K10" s="1010"/>
      <c r="L10" s="1010"/>
      <c r="M10" s="1010"/>
      <c r="N10" s="1010"/>
      <c r="O10" s="1010"/>
      <c r="P10" s="1010"/>
      <c r="Q10" s="1010"/>
    </row>
    <row r="11" spans="3:17" ht="14.25" customHeight="1">
      <c r="C11" s="109" t="s">
        <v>669</v>
      </c>
      <c r="D11" s="103" t="s">
        <v>670</v>
      </c>
      <c r="E11" s="111">
        <v>2094577.86</v>
      </c>
      <c r="F11" s="111">
        <v>2094577.86</v>
      </c>
      <c r="G11" s="111">
        <v>0</v>
      </c>
      <c r="H11" s="111"/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</row>
    <row r="12" spans="3:17" ht="14.25" customHeight="1">
      <c r="C12" s="89" t="s">
        <v>671</v>
      </c>
      <c r="D12" s="106" t="s">
        <v>672</v>
      </c>
      <c r="E12" s="31">
        <v>6115164.5599999996</v>
      </c>
      <c r="F12" s="31">
        <v>6008842.8849999998</v>
      </c>
      <c r="G12" s="31">
        <v>106321.675</v>
      </c>
      <c r="H12" s="31"/>
      <c r="I12" s="31">
        <v>867951.84299999999</v>
      </c>
      <c r="J12" s="31">
        <v>348775.745</v>
      </c>
      <c r="K12" s="31">
        <v>36074.123</v>
      </c>
      <c r="L12" s="31">
        <v>97544.01</v>
      </c>
      <c r="M12" s="31">
        <v>50073.294000000002</v>
      </c>
      <c r="N12" s="31">
        <v>102607.376</v>
      </c>
      <c r="O12" s="31">
        <v>101291.914</v>
      </c>
      <c r="P12" s="31">
        <v>131585.38</v>
      </c>
      <c r="Q12" s="31">
        <v>823804.48199999996</v>
      </c>
    </row>
    <row r="13" spans="3:17" ht="14.25" customHeight="1">
      <c r="C13" s="91" t="s">
        <v>673</v>
      </c>
      <c r="D13" s="105" t="s">
        <v>979</v>
      </c>
      <c r="E13" s="31">
        <v>0</v>
      </c>
      <c r="F13" s="31">
        <v>0</v>
      </c>
      <c r="G13" s="31">
        <v>0</v>
      </c>
      <c r="H13" s="31"/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</row>
    <row r="14" spans="3:17" ht="14.25" customHeight="1">
      <c r="C14" s="91" t="s">
        <v>674</v>
      </c>
      <c r="D14" s="105" t="s">
        <v>980</v>
      </c>
      <c r="E14" s="31">
        <v>2148193.5389999999</v>
      </c>
      <c r="F14" s="31">
        <v>2148193.3420000002</v>
      </c>
      <c r="G14" s="31">
        <v>0.19700000000000001</v>
      </c>
      <c r="H14" s="31"/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</row>
    <row r="15" spans="3:17" ht="14.25" customHeight="1">
      <c r="C15" s="91" t="s">
        <v>675</v>
      </c>
      <c r="D15" s="105" t="s">
        <v>981</v>
      </c>
      <c r="E15" s="31">
        <v>127619.469</v>
      </c>
      <c r="F15" s="31">
        <v>127619.469</v>
      </c>
      <c r="G15" s="31">
        <v>0</v>
      </c>
      <c r="H15" s="31"/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3:17" ht="14.25" customHeight="1">
      <c r="C16" s="91" t="s">
        <v>676</v>
      </c>
      <c r="D16" s="105" t="s">
        <v>982</v>
      </c>
      <c r="E16" s="31">
        <v>127610.804</v>
      </c>
      <c r="F16" s="31">
        <v>127610.29399999999</v>
      </c>
      <c r="G16" s="31">
        <v>0.51</v>
      </c>
      <c r="H16" s="31"/>
      <c r="I16" s="31">
        <v>71.884</v>
      </c>
      <c r="J16" s="31">
        <v>0</v>
      </c>
      <c r="K16" s="31">
        <v>0</v>
      </c>
      <c r="L16" s="31">
        <v>0</v>
      </c>
      <c r="M16" s="31">
        <v>0</v>
      </c>
      <c r="N16" s="31">
        <v>61.453000000000003</v>
      </c>
      <c r="O16" s="31">
        <v>0</v>
      </c>
      <c r="P16" s="31">
        <v>10.43</v>
      </c>
      <c r="Q16" s="31">
        <v>71.884</v>
      </c>
    </row>
    <row r="17" spans="3:17" ht="14.25" customHeight="1">
      <c r="C17" s="91" t="s">
        <v>677</v>
      </c>
      <c r="D17" s="105" t="s">
        <v>983</v>
      </c>
      <c r="E17" s="31">
        <v>1759779.135</v>
      </c>
      <c r="F17" s="31">
        <v>1698853.338</v>
      </c>
      <c r="G17" s="31">
        <v>60925.798000000003</v>
      </c>
      <c r="H17" s="31"/>
      <c r="I17" s="31">
        <v>639907.80200000003</v>
      </c>
      <c r="J17" s="31">
        <v>301454.04499999998</v>
      </c>
      <c r="K17" s="31">
        <v>23195.661</v>
      </c>
      <c r="L17" s="31">
        <v>51090.483999999997</v>
      </c>
      <c r="M17" s="31">
        <v>26298.838</v>
      </c>
      <c r="N17" s="31">
        <v>48872.701000000001</v>
      </c>
      <c r="O17" s="31">
        <v>75483.631999999998</v>
      </c>
      <c r="P17" s="31">
        <v>113512.44100000001</v>
      </c>
      <c r="Q17" s="31">
        <v>602094.40500000003</v>
      </c>
    </row>
    <row r="18" spans="3:17" ht="14.25" customHeight="1">
      <c r="C18" s="91" t="s">
        <v>678</v>
      </c>
      <c r="D18" s="105" t="s">
        <v>986</v>
      </c>
      <c r="E18" s="31">
        <v>1634466.41</v>
      </c>
      <c r="F18" s="31">
        <v>1573540.6129999999</v>
      </c>
      <c r="G18" s="31">
        <v>60925.798000000003</v>
      </c>
      <c r="H18" s="31"/>
      <c r="I18" s="31">
        <v>597381.63399999996</v>
      </c>
      <c r="J18" s="31">
        <v>301011.99099999998</v>
      </c>
      <c r="K18" s="31">
        <v>23196.444</v>
      </c>
      <c r="L18" s="31">
        <v>9828.4920000000002</v>
      </c>
      <c r="M18" s="31">
        <v>26298.838</v>
      </c>
      <c r="N18" s="31">
        <v>48781.17</v>
      </c>
      <c r="O18" s="31">
        <v>74752.258000000002</v>
      </c>
      <c r="P18" s="31">
        <v>113512.44100000001</v>
      </c>
      <c r="Q18" s="31">
        <v>559666.33200000005</v>
      </c>
    </row>
    <row r="19" spans="3:17" ht="14.25" customHeight="1">
      <c r="C19" s="91" t="s">
        <v>679</v>
      </c>
      <c r="D19" s="105" t="s">
        <v>985</v>
      </c>
      <c r="E19" s="31">
        <v>1951961.6129999999</v>
      </c>
      <c r="F19" s="31">
        <v>1906566.442</v>
      </c>
      <c r="G19" s="31">
        <v>45395.171000000002</v>
      </c>
      <c r="H19" s="31"/>
      <c r="I19" s="31">
        <v>227972.15599999999</v>
      </c>
      <c r="J19" s="31">
        <v>47321.7</v>
      </c>
      <c r="K19" s="31">
        <v>12878.462</v>
      </c>
      <c r="L19" s="31">
        <v>46453.525999999998</v>
      </c>
      <c r="M19" s="31">
        <v>23774.455000000002</v>
      </c>
      <c r="N19" s="31">
        <v>53673.222000000002</v>
      </c>
      <c r="O19" s="31">
        <v>25808.282999999999</v>
      </c>
      <c r="P19" s="31">
        <v>18062.508000000002</v>
      </c>
      <c r="Q19" s="31">
        <v>221638.19200000001</v>
      </c>
    </row>
    <row r="20" spans="3:17" ht="14.25" customHeight="1">
      <c r="C20" s="89" t="s">
        <v>680</v>
      </c>
      <c r="D20" s="106" t="s">
        <v>681</v>
      </c>
      <c r="E20" s="31">
        <v>21602711.791000001</v>
      </c>
      <c r="F20" s="31">
        <v>21602711.791000001</v>
      </c>
      <c r="G20" s="31">
        <v>0</v>
      </c>
      <c r="H20" s="31"/>
      <c r="I20" s="31">
        <v>18152.822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9818.7720000000008</v>
      </c>
      <c r="P20" s="31">
        <v>8334.0499999999993</v>
      </c>
      <c r="Q20" s="31">
        <v>18152.822</v>
      </c>
    </row>
    <row r="21" spans="3:17" ht="14.25" customHeight="1">
      <c r="C21" s="91" t="s">
        <v>682</v>
      </c>
      <c r="D21" s="105" t="s">
        <v>979</v>
      </c>
      <c r="E21" s="31">
        <v>8252391.3540000003</v>
      </c>
      <c r="F21" s="31">
        <v>8252391.3540000003</v>
      </c>
      <c r="G21" s="31">
        <v>0</v>
      </c>
      <c r="H21" s="31"/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</row>
    <row r="22" spans="3:17" ht="14.25" customHeight="1">
      <c r="C22" s="91" t="s">
        <v>683</v>
      </c>
      <c r="D22" s="105" t="s">
        <v>980</v>
      </c>
      <c r="E22" s="31">
        <v>9581012.8959999997</v>
      </c>
      <c r="F22" s="31">
        <v>9581012.8959999997</v>
      </c>
      <c r="G22" s="31">
        <v>0</v>
      </c>
      <c r="H22" s="31"/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3:17" ht="14.25" customHeight="1">
      <c r="C23" s="91" t="s">
        <v>684</v>
      </c>
      <c r="D23" s="105" t="s">
        <v>981</v>
      </c>
      <c r="E23" s="31">
        <v>3720851.7289999998</v>
      </c>
      <c r="F23" s="31">
        <v>3720851.7289999998</v>
      </c>
      <c r="G23" s="31">
        <v>0</v>
      </c>
      <c r="H23" s="31"/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</row>
    <row r="24" spans="3:17" ht="14.25" customHeight="1">
      <c r="C24" s="91" t="s">
        <v>685</v>
      </c>
      <c r="D24" s="105" t="s">
        <v>982</v>
      </c>
      <c r="E24" s="31">
        <v>0</v>
      </c>
      <c r="F24" s="31">
        <v>0</v>
      </c>
      <c r="G24" s="31">
        <v>0</v>
      </c>
      <c r="H24" s="31"/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3:17" ht="14.25" customHeight="1">
      <c r="C25" s="91" t="s">
        <v>686</v>
      </c>
      <c r="D25" s="105" t="s">
        <v>983</v>
      </c>
      <c r="E25" s="31">
        <v>48455.81</v>
      </c>
      <c r="F25" s="31">
        <v>48455.81</v>
      </c>
      <c r="G25" s="31">
        <v>0</v>
      </c>
      <c r="H25" s="31"/>
      <c r="I25" s="31">
        <v>18152.822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9818.7720000000008</v>
      </c>
      <c r="P25" s="31">
        <v>8334.0499999999993</v>
      </c>
      <c r="Q25" s="31">
        <v>18152.822</v>
      </c>
    </row>
    <row r="26" spans="3:17" ht="14.25" customHeight="1">
      <c r="C26" s="89" t="s">
        <v>687</v>
      </c>
      <c r="D26" s="106" t="s">
        <v>505</v>
      </c>
      <c r="E26" s="31">
        <v>1611986.78</v>
      </c>
      <c r="F26" s="94"/>
      <c r="G26" s="94"/>
      <c r="H26" s="94"/>
      <c r="I26" s="31">
        <v>1880.201</v>
      </c>
      <c r="J26" s="94"/>
      <c r="K26" s="94"/>
      <c r="L26" s="94"/>
      <c r="M26" s="94"/>
      <c r="N26" s="94"/>
      <c r="O26" s="94"/>
      <c r="P26" s="94"/>
      <c r="Q26" s="31">
        <v>1880.201</v>
      </c>
    </row>
    <row r="27" spans="3:17" ht="14.25" customHeight="1">
      <c r="C27" s="91" t="s">
        <v>688</v>
      </c>
      <c r="D27" s="105" t="s">
        <v>979</v>
      </c>
      <c r="E27" s="31">
        <v>0</v>
      </c>
      <c r="F27" s="94"/>
      <c r="G27" s="94"/>
      <c r="H27" s="94"/>
      <c r="I27" s="31">
        <v>0</v>
      </c>
      <c r="J27" s="94"/>
      <c r="K27" s="94"/>
      <c r="L27" s="94"/>
      <c r="M27" s="94"/>
      <c r="N27" s="94"/>
      <c r="O27" s="94"/>
      <c r="P27" s="94"/>
      <c r="Q27" s="31">
        <v>0</v>
      </c>
    </row>
    <row r="28" spans="3:17" ht="14.25" customHeight="1">
      <c r="C28" s="91" t="s">
        <v>689</v>
      </c>
      <c r="D28" s="105" t="s">
        <v>980</v>
      </c>
      <c r="E28" s="31">
        <v>0</v>
      </c>
      <c r="F28" s="94"/>
      <c r="G28" s="94"/>
      <c r="H28" s="94"/>
      <c r="I28" s="31">
        <v>0</v>
      </c>
      <c r="J28" s="94"/>
      <c r="K28" s="94"/>
      <c r="L28" s="94"/>
      <c r="M28" s="94"/>
      <c r="N28" s="94"/>
      <c r="O28" s="94"/>
      <c r="P28" s="94"/>
      <c r="Q28" s="31">
        <v>0</v>
      </c>
    </row>
    <row r="29" spans="3:17" ht="14.25" customHeight="1">
      <c r="C29" s="91" t="s">
        <v>690</v>
      </c>
      <c r="D29" s="105" t="s">
        <v>981</v>
      </c>
      <c r="E29" s="31">
        <v>867463.04299999995</v>
      </c>
      <c r="F29" s="94"/>
      <c r="G29" s="94"/>
      <c r="H29" s="94"/>
      <c r="I29" s="31">
        <v>0</v>
      </c>
      <c r="J29" s="94"/>
      <c r="K29" s="94"/>
      <c r="L29" s="94"/>
      <c r="M29" s="94"/>
      <c r="N29" s="94"/>
      <c r="O29" s="94"/>
      <c r="P29" s="94"/>
      <c r="Q29" s="31">
        <v>0</v>
      </c>
    </row>
    <row r="30" spans="3:17" ht="14.25" customHeight="1">
      <c r="C30" s="91" t="s">
        <v>691</v>
      </c>
      <c r="D30" s="105" t="s">
        <v>982</v>
      </c>
      <c r="E30" s="31">
        <v>6297.2619999999997</v>
      </c>
      <c r="F30" s="94"/>
      <c r="G30" s="94"/>
      <c r="H30" s="94"/>
      <c r="I30" s="31">
        <v>0</v>
      </c>
      <c r="J30" s="94"/>
      <c r="K30" s="94"/>
      <c r="L30" s="94"/>
      <c r="M30" s="94"/>
      <c r="N30" s="94"/>
      <c r="O30" s="94"/>
      <c r="P30" s="94"/>
      <c r="Q30" s="31">
        <v>0</v>
      </c>
    </row>
    <row r="31" spans="3:17" ht="14.25" customHeight="1">
      <c r="C31" s="91" t="s">
        <v>692</v>
      </c>
      <c r="D31" s="105" t="s">
        <v>983</v>
      </c>
      <c r="E31" s="31">
        <v>659239.37199999997</v>
      </c>
      <c r="F31" s="94"/>
      <c r="G31" s="94"/>
      <c r="H31" s="94"/>
      <c r="I31" s="31">
        <v>1632.807</v>
      </c>
      <c r="J31" s="94"/>
      <c r="K31" s="94"/>
      <c r="L31" s="94"/>
      <c r="M31" s="94"/>
      <c r="N31" s="94"/>
      <c r="O31" s="94"/>
      <c r="P31" s="94"/>
      <c r="Q31" s="31">
        <v>1632.807</v>
      </c>
    </row>
    <row r="32" spans="3:17" ht="14.25" customHeight="1">
      <c r="C32" s="91" t="s">
        <v>693</v>
      </c>
      <c r="D32" s="105" t="s">
        <v>985</v>
      </c>
      <c r="E32" s="31">
        <v>78987.104000000007</v>
      </c>
      <c r="F32" s="94"/>
      <c r="G32" s="94"/>
      <c r="H32" s="94"/>
      <c r="I32" s="31">
        <v>247.39500000000001</v>
      </c>
      <c r="J32" s="94"/>
      <c r="K32" s="94"/>
      <c r="L32" s="94"/>
      <c r="M32" s="94"/>
      <c r="N32" s="94"/>
      <c r="O32" s="94"/>
      <c r="P32" s="94"/>
      <c r="Q32" s="31">
        <v>247.39500000000001</v>
      </c>
    </row>
    <row r="33" spans="3:17" ht="14.25" customHeight="1" thickBot="1">
      <c r="C33" s="272" t="s">
        <v>694</v>
      </c>
      <c r="D33" s="286" t="s">
        <v>147</v>
      </c>
      <c r="E33" s="274">
        <v>31424440.991</v>
      </c>
      <c r="F33" s="274">
        <v>29706132.535999998</v>
      </c>
      <c r="G33" s="274">
        <v>106321.675</v>
      </c>
      <c r="H33" s="274"/>
      <c r="I33" s="274">
        <v>887984.86600000004</v>
      </c>
      <c r="J33" s="274">
        <v>348775.745</v>
      </c>
      <c r="K33" s="274">
        <v>36074.123</v>
      </c>
      <c r="L33" s="274">
        <v>97544.01</v>
      </c>
      <c r="M33" s="274">
        <v>50073.294000000002</v>
      </c>
      <c r="N33" s="274">
        <v>102607.376</v>
      </c>
      <c r="O33" s="274">
        <v>111110.686</v>
      </c>
      <c r="P33" s="274">
        <v>139919.43</v>
      </c>
      <c r="Q33" s="274">
        <v>843837.505</v>
      </c>
    </row>
  </sheetData>
  <sheetProtection algorithmName="SHA-512" hashValue="50h9pHwqJUL1OYTvLJIQvdtGp3sIy1plwvgevEBAct1N0FkLetS9/w+tklx2wEO/DYh4+M+aYgkQxYSUiBT6XA==" saltValue="YqlmJnO5Bm6GKJ70+i/JJA==" spinCount="100000" sheet="1" formatCells="0" formatColumns="0" formatRows="0" insertColumns="0" insertRows="0" insertHyperlinks="0" deleteColumns="0" deleteRows="0" sort="0" autoFilter="0" pivotTables="0"/>
  <mergeCells count="18">
    <mergeCell ref="G8:G10"/>
    <mergeCell ref="O8:O10"/>
    <mergeCell ref="P8:P10"/>
    <mergeCell ref="E6:Q6"/>
    <mergeCell ref="E7:G7"/>
    <mergeCell ref="I7:Q7"/>
    <mergeCell ref="I8:I10"/>
    <mergeCell ref="J8:J10"/>
    <mergeCell ref="Q8:Q10"/>
    <mergeCell ref="K8:K10"/>
    <mergeCell ref="L8:L10"/>
    <mergeCell ref="M8:M10"/>
    <mergeCell ref="N8:N10"/>
    <mergeCell ref="C4:D4"/>
    <mergeCell ref="C8:C9"/>
    <mergeCell ref="D8:D9"/>
    <mergeCell ref="E8:E9"/>
    <mergeCell ref="F8:F10"/>
  </mergeCells>
  <pageMargins left="0.70866141732283472" right="0.70866141732283472" top="0.74803149606299213" bottom="0.74803149606299213" header="0.31496062992125978" footer="0.31496062992125978"/>
  <pageSetup paperSize="9" scale="91" fitToHeight="0" orientation="landscape"/>
  <headerFooter>
    <oddHeader>&amp;CPL
Załącznik XV</oddHeader>
    <oddFooter>&amp;C&amp;P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C3:J28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2.44140625" style="23" customWidth="1"/>
    <col min="2" max="2" width="5" style="23" customWidth="1"/>
    <col min="3" max="3" width="4.6640625" style="23" customWidth="1"/>
    <col min="4" max="4" width="76.88671875" style="23" customWidth="1"/>
    <col min="5" max="10" width="19.5546875" style="23" customWidth="1"/>
    <col min="11" max="11" width="9.109375" style="23" customWidth="1"/>
    <col min="12" max="16384" width="9.109375" style="23"/>
  </cols>
  <sheetData>
    <row r="3" spans="3:10" ht="21" customHeight="1">
      <c r="C3" s="65" t="s">
        <v>738</v>
      </c>
    </row>
    <row r="4" spans="3:10" ht="17.399999999999999" customHeight="1" thickBot="1">
      <c r="C4" s="976" t="s">
        <v>978</v>
      </c>
      <c r="D4" s="1001"/>
      <c r="E4" s="86"/>
      <c r="F4" s="1073"/>
      <c r="G4" s="1001"/>
      <c r="H4" s="86"/>
      <c r="I4" s="86"/>
      <c r="J4" s="86"/>
    </row>
    <row r="5" spans="3:10" ht="16.2" customHeight="1">
      <c r="C5" s="88"/>
      <c r="D5" s="271"/>
      <c r="E5" s="472" t="s">
        <v>110</v>
      </c>
      <c r="F5" s="472" t="s">
        <v>111</v>
      </c>
      <c r="G5" s="472" t="s">
        <v>112</v>
      </c>
      <c r="H5" s="472" t="s">
        <v>148</v>
      </c>
      <c r="I5" s="472" t="s">
        <v>149</v>
      </c>
      <c r="J5" s="472" t="s">
        <v>210</v>
      </c>
    </row>
    <row r="6" spans="3:10" ht="18.75" customHeight="1" thickBot="1">
      <c r="C6" s="88"/>
      <c r="D6" s="271"/>
      <c r="E6" s="1074" t="s">
        <v>739</v>
      </c>
      <c r="F6" s="1045"/>
      <c r="G6" s="1045"/>
      <c r="H6" s="1045"/>
      <c r="I6" s="1059" t="s">
        <v>734</v>
      </c>
      <c r="J6" s="1059" t="s">
        <v>735</v>
      </c>
    </row>
    <row r="7" spans="3:10" ht="17.25" customHeight="1" thickTop="1" thickBot="1">
      <c r="C7" s="112"/>
      <c r="D7" s="289"/>
      <c r="E7" s="1052"/>
      <c r="F7" s="1048" t="s">
        <v>736</v>
      </c>
      <c r="G7" s="1075"/>
      <c r="H7" s="1059" t="s">
        <v>740</v>
      </c>
      <c r="I7" s="1060"/>
      <c r="J7" s="1060"/>
    </row>
    <row r="8" spans="3:10" ht="51" customHeight="1" thickTop="1" thickBot="1">
      <c r="C8" s="480"/>
      <c r="D8" s="464"/>
      <c r="E8" s="1047"/>
      <c r="F8" s="883"/>
      <c r="G8" s="884" t="s">
        <v>721</v>
      </c>
      <c r="H8" s="1051"/>
      <c r="I8" s="1051"/>
      <c r="J8" s="1051"/>
    </row>
    <row r="9" spans="3:10" ht="15" customHeight="1">
      <c r="C9" s="116" t="s">
        <v>671</v>
      </c>
      <c r="D9" s="162" t="s">
        <v>741</v>
      </c>
      <c r="E9" s="111">
        <v>64827.044999999998</v>
      </c>
      <c r="F9" s="111">
        <v>19655.555</v>
      </c>
      <c r="G9" s="111">
        <v>19265.169999999998</v>
      </c>
      <c r="H9" s="111">
        <v>62193.311999999998</v>
      </c>
      <c r="I9" s="111">
        <v>-8866.0259999999998</v>
      </c>
      <c r="J9" s="111">
        <v>0</v>
      </c>
    </row>
    <row r="10" spans="3:10" ht="15" customHeight="1">
      <c r="C10" s="91" t="s">
        <v>673</v>
      </c>
      <c r="D10" s="105" t="s">
        <v>742</v>
      </c>
      <c r="E10" s="31">
        <v>7424.7749999999996</v>
      </c>
      <c r="F10" s="31">
        <v>1523.462</v>
      </c>
      <c r="G10" s="31">
        <v>1386.0719999999999</v>
      </c>
      <c r="H10" s="31">
        <v>7424.7749999999996</v>
      </c>
      <c r="I10" s="31">
        <v>-1429.761</v>
      </c>
      <c r="J10" s="31">
        <v>0</v>
      </c>
    </row>
    <row r="11" spans="3:10" ht="15" customHeight="1">
      <c r="C11" s="91" t="s">
        <v>674</v>
      </c>
      <c r="D11" s="105" t="s">
        <v>743</v>
      </c>
      <c r="E11" s="31">
        <v>343933.09499999997</v>
      </c>
      <c r="F11" s="31">
        <v>139314.5</v>
      </c>
      <c r="G11" s="31">
        <v>137679.28599999999</v>
      </c>
      <c r="H11" s="31">
        <v>343117.31</v>
      </c>
      <c r="I11" s="31">
        <v>-77839.008000000002</v>
      </c>
      <c r="J11" s="31">
        <v>0</v>
      </c>
    </row>
    <row r="12" spans="3:10" ht="15" customHeight="1">
      <c r="C12" s="91" t="s">
        <v>675</v>
      </c>
      <c r="D12" s="105" t="s">
        <v>744</v>
      </c>
      <c r="E12" s="31">
        <v>5732.7280000000001</v>
      </c>
      <c r="F12" s="31">
        <v>1439.991</v>
      </c>
      <c r="G12" s="31">
        <v>1439.991</v>
      </c>
      <c r="H12" s="31">
        <v>5732.7280000000001</v>
      </c>
      <c r="I12" s="31">
        <v>-158.24100000000001</v>
      </c>
      <c r="J12" s="31">
        <v>0</v>
      </c>
    </row>
    <row r="13" spans="3:10" ht="15" customHeight="1">
      <c r="C13" s="91" t="s">
        <v>676</v>
      </c>
      <c r="D13" s="105" t="s">
        <v>745</v>
      </c>
      <c r="E13" s="31">
        <v>10851.815000000001</v>
      </c>
      <c r="F13" s="31">
        <v>4518.8069999999998</v>
      </c>
      <c r="G13" s="31">
        <v>4132.1779999999999</v>
      </c>
      <c r="H13" s="31">
        <v>10851.815000000001</v>
      </c>
      <c r="I13" s="31">
        <v>-1158.357</v>
      </c>
      <c r="J13" s="31">
        <v>0</v>
      </c>
    </row>
    <row r="14" spans="3:10" ht="15" customHeight="1">
      <c r="C14" s="91" t="s">
        <v>677</v>
      </c>
      <c r="D14" s="105" t="s">
        <v>746</v>
      </c>
      <c r="E14" s="31">
        <v>319535.92</v>
      </c>
      <c r="F14" s="31">
        <v>75751.024000000005</v>
      </c>
      <c r="G14" s="31">
        <v>69655.039000000004</v>
      </c>
      <c r="H14" s="31">
        <v>319535.92</v>
      </c>
      <c r="I14" s="31">
        <v>-38944.106</v>
      </c>
      <c r="J14" s="31">
        <v>0</v>
      </c>
    </row>
    <row r="15" spans="3:10" ht="15" customHeight="1">
      <c r="C15" s="91" t="s">
        <v>678</v>
      </c>
      <c r="D15" s="105" t="s">
        <v>747</v>
      </c>
      <c r="E15" s="31">
        <v>433793.299</v>
      </c>
      <c r="F15" s="31">
        <v>81147.160999999993</v>
      </c>
      <c r="G15" s="31">
        <v>75975.05</v>
      </c>
      <c r="H15" s="31">
        <v>433498.13400000002</v>
      </c>
      <c r="I15" s="31">
        <v>-56214.065999999999</v>
      </c>
      <c r="J15" s="31">
        <v>0</v>
      </c>
    </row>
    <row r="16" spans="3:10" ht="15" customHeight="1">
      <c r="C16" s="91" t="s">
        <v>679</v>
      </c>
      <c r="D16" s="105" t="s">
        <v>748</v>
      </c>
      <c r="E16" s="31">
        <v>212823.723</v>
      </c>
      <c r="F16" s="31">
        <v>22972.131000000001</v>
      </c>
      <c r="G16" s="31">
        <v>5905.8280000000004</v>
      </c>
      <c r="H16" s="31">
        <v>212823.723</v>
      </c>
      <c r="I16" s="31">
        <v>-9693.5010000000002</v>
      </c>
      <c r="J16" s="31">
        <v>0</v>
      </c>
    </row>
    <row r="17" spans="3:10" ht="15" customHeight="1">
      <c r="C17" s="91" t="s">
        <v>680</v>
      </c>
      <c r="D17" s="105" t="s">
        <v>749</v>
      </c>
      <c r="E17" s="31">
        <v>298981.03000000003</v>
      </c>
      <c r="F17" s="31">
        <v>115837.031</v>
      </c>
      <c r="G17" s="31">
        <v>115755.63499999999</v>
      </c>
      <c r="H17" s="31">
        <v>298981.03000000003</v>
      </c>
      <c r="I17" s="31">
        <v>-40959.826000000001</v>
      </c>
      <c r="J17" s="31">
        <v>0</v>
      </c>
    </row>
    <row r="18" spans="3:10" ht="15" customHeight="1">
      <c r="C18" s="91" t="s">
        <v>682</v>
      </c>
      <c r="D18" s="105" t="s">
        <v>750</v>
      </c>
      <c r="E18" s="31">
        <v>5395.701</v>
      </c>
      <c r="F18" s="31">
        <v>3322.8620000000001</v>
      </c>
      <c r="G18" s="31">
        <v>1303.018</v>
      </c>
      <c r="H18" s="31">
        <v>5395.701</v>
      </c>
      <c r="I18" s="31">
        <v>-1390.1890000000001</v>
      </c>
      <c r="J18" s="31">
        <v>0</v>
      </c>
    </row>
    <row r="19" spans="3:10" ht="15" customHeight="1">
      <c r="C19" s="91" t="s">
        <v>683</v>
      </c>
      <c r="D19" s="105" t="s">
        <v>751</v>
      </c>
      <c r="E19" s="31">
        <v>2530.8829999999998</v>
      </c>
      <c r="F19" s="31">
        <v>482.976</v>
      </c>
      <c r="G19" s="31">
        <v>482.976</v>
      </c>
      <c r="H19" s="31">
        <v>2530.8829999999998</v>
      </c>
      <c r="I19" s="31">
        <v>-233.94300000000001</v>
      </c>
      <c r="J19" s="31">
        <v>0</v>
      </c>
    </row>
    <row r="20" spans="3:10" ht="15" customHeight="1">
      <c r="C20" s="91" t="s">
        <v>684</v>
      </c>
      <c r="D20" s="105" t="s">
        <v>752</v>
      </c>
      <c r="E20" s="31">
        <v>513027.1</v>
      </c>
      <c r="F20" s="31">
        <v>129566.36199999999</v>
      </c>
      <c r="G20" s="31">
        <v>129206.863</v>
      </c>
      <c r="H20" s="31">
        <v>513027.1</v>
      </c>
      <c r="I20" s="31">
        <v>-55584.796999999999</v>
      </c>
      <c r="J20" s="31">
        <v>0</v>
      </c>
    </row>
    <row r="21" spans="3:10" ht="15" customHeight="1">
      <c r="C21" s="91" t="s">
        <v>685</v>
      </c>
      <c r="D21" s="105" t="s">
        <v>753</v>
      </c>
      <c r="E21" s="31">
        <v>22626.525000000001</v>
      </c>
      <c r="F21" s="31">
        <v>9969.7119999999995</v>
      </c>
      <c r="G21" s="31">
        <v>6342.759</v>
      </c>
      <c r="H21" s="31">
        <v>22626.525000000001</v>
      </c>
      <c r="I21" s="31">
        <v>-4244.3789999999999</v>
      </c>
      <c r="J21" s="31">
        <v>0</v>
      </c>
    </row>
    <row r="22" spans="3:10" ht="15" customHeight="1">
      <c r="C22" s="91" t="s">
        <v>686</v>
      </c>
      <c r="D22" s="105" t="s">
        <v>754</v>
      </c>
      <c r="E22" s="31">
        <v>73251.597999999998</v>
      </c>
      <c r="F22" s="31">
        <v>11869.453</v>
      </c>
      <c r="G22" s="31">
        <v>11421.906999999999</v>
      </c>
      <c r="H22" s="31">
        <v>73251.597999999998</v>
      </c>
      <c r="I22" s="31">
        <v>-5114.68</v>
      </c>
      <c r="J22" s="31">
        <v>0</v>
      </c>
    </row>
    <row r="23" spans="3:10" ht="15" customHeight="1">
      <c r="C23" s="91" t="s">
        <v>687</v>
      </c>
      <c r="D23" s="105" t="s">
        <v>755</v>
      </c>
      <c r="E23" s="31">
        <v>66.661000000000001</v>
      </c>
      <c r="F23" s="31">
        <v>0</v>
      </c>
      <c r="G23" s="31">
        <v>0</v>
      </c>
      <c r="H23" s="31">
        <v>66.661000000000001</v>
      </c>
      <c r="I23" s="31">
        <v>-0.154</v>
      </c>
      <c r="J23" s="31">
        <v>0</v>
      </c>
    </row>
    <row r="24" spans="3:10" ht="15" customHeight="1">
      <c r="C24" s="91" t="s">
        <v>688</v>
      </c>
      <c r="D24" s="105" t="s">
        <v>756</v>
      </c>
      <c r="E24" s="31">
        <v>9573.8989999999994</v>
      </c>
      <c r="F24" s="31">
        <v>4879.8410000000003</v>
      </c>
      <c r="G24" s="31">
        <v>4879.8410000000003</v>
      </c>
      <c r="H24" s="31">
        <v>9573.8989999999994</v>
      </c>
      <c r="I24" s="31">
        <v>-2838.538</v>
      </c>
      <c r="J24" s="31">
        <v>0</v>
      </c>
    </row>
    <row r="25" spans="3:10" ht="15" customHeight="1">
      <c r="C25" s="91" t="s">
        <v>689</v>
      </c>
      <c r="D25" s="105" t="s">
        <v>757</v>
      </c>
      <c r="E25" s="31">
        <v>62585.913999999997</v>
      </c>
      <c r="F25" s="31">
        <v>14021.415000000001</v>
      </c>
      <c r="G25" s="31">
        <v>13711.541999999999</v>
      </c>
      <c r="H25" s="31">
        <v>62585.913999999997</v>
      </c>
      <c r="I25" s="31">
        <v>-13330.993</v>
      </c>
      <c r="J25" s="31">
        <v>0</v>
      </c>
    </row>
    <row r="26" spans="3:10" ht="15" customHeight="1">
      <c r="C26" s="91" t="s">
        <v>690</v>
      </c>
      <c r="D26" s="105" t="s">
        <v>758</v>
      </c>
      <c r="E26" s="31">
        <v>11341.553</v>
      </c>
      <c r="F26" s="31">
        <v>3635.518</v>
      </c>
      <c r="G26" s="31">
        <v>3551.252</v>
      </c>
      <c r="H26" s="31">
        <v>11341.553</v>
      </c>
      <c r="I26" s="31">
        <v>-1253.5909999999999</v>
      </c>
      <c r="J26" s="31">
        <v>0</v>
      </c>
    </row>
    <row r="27" spans="3:10" ht="15" customHeight="1" thickBot="1">
      <c r="C27" s="483" t="s">
        <v>691</v>
      </c>
      <c r="D27" s="481" t="s">
        <v>759</v>
      </c>
      <c r="E27" s="482">
        <v>1383.673</v>
      </c>
      <c r="F27" s="482">
        <v>0</v>
      </c>
      <c r="G27" s="482">
        <v>0</v>
      </c>
      <c r="H27" s="482">
        <v>1383.673</v>
      </c>
      <c r="I27" s="482">
        <v>-4.0380000000000003</v>
      </c>
      <c r="J27" s="482">
        <v>0</v>
      </c>
    </row>
    <row r="28" spans="3:10" ht="15" customHeight="1" thickBot="1">
      <c r="C28" s="253" t="s">
        <v>692</v>
      </c>
      <c r="D28" s="259" t="s">
        <v>147</v>
      </c>
      <c r="E28" s="255">
        <v>2399686.9380000001</v>
      </c>
      <c r="F28" s="255">
        <v>639907.80200000003</v>
      </c>
      <c r="G28" s="255">
        <v>602094.40500000003</v>
      </c>
      <c r="H28" s="255">
        <v>2395942.2540000002</v>
      </c>
      <c r="I28" s="255">
        <v>-319258.19400000002</v>
      </c>
      <c r="J28" s="255">
        <v>0</v>
      </c>
    </row>
  </sheetData>
  <sheetProtection algorithmName="SHA-512" hashValue="2uj9820V9Owj+hcVhGqW6qgmM351Nh16hkGoPi+MpLHVvPE45yt53PG05yfxw5Q0zIEpkTrL5PlKY1XXjOvTug==" saltValue="n+GDA/O9ml7+GnlIh+zl7w==" spinCount="100000" sheet="1" formatCells="0" formatColumns="0" formatRows="0" insertColumns="0" insertRows="0" insertHyperlinks="0" deleteColumns="0" deleteRows="0" sort="0" autoFilter="0" pivotTables="0"/>
  <mergeCells count="8">
    <mergeCell ref="J6:J8"/>
    <mergeCell ref="E7:E8"/>
    <mergeCell ref="H7:H8"/>
    <mergeCell ref="C4:D4"/>
    <mergeCell ref="F4:G4"/>
    <mergeCell ref="E6:H6"/>
    <mergeCell ref="F7:G7"/>
    <mergeCell ref="I6:I8"/>
  </mergeCells>
  <pageMargins left="0.70866141732283472" right="0.70866141732283472" top="0.74803149606299213" bottom="0.74803149606299213" header="0.31496062992125978" footer="0.31496062992125978"/>
  <pageSetup paperSize="9" scale="70" fitToWidth="0" orientation="landscape" r:id="rId1"/>
  <headerFooter>
    <oddHeader>&amp;CPL
Załącznik XV</oddHeader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C3:Q23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1.44140625" style="23" customWidth="1"/>
    <col min="2" max="2" width="9.109375" style="23" customWidth="1"/>
    <col min="3" max="3" width="4.33203125" style="23" customWidth="1"/>
    <col min="4" max="4" width="56.88671875" style="23" customWidth="1"/>
    <col min="5" max="5" width="12.109375" style="23" customWidth="1"/>
    <col min="6" max="6" width="12.88671875" style="23" customWidth="1"/>
    <col min="7" max="7" width="13.109375" style="23" customWidth="1"/>
    <col min="8" max="8" width="1.44140625" style="23" customWidth="1"/>
    <col min="9" max="9" width="13.44140625" style="23" customWidth="1"/>
    <col min="10" max="10" width="15.5546875" style="23" customWidth="1"/>
    <col min="11" max="11" width="13.44140625" style="23" customWidth="1"/>
    <col min="12" max="17" width="16.44140625" style="23" customWidth="1"/>
    <col min="18" max="18" width="9.109375" style="23" customWidth="1"/>
    <col min="19" max="16384" width="9.109375" style="23"/>
  </cols>
  <sheetData>
    <row r="3" spans="3:17" ht="21" customHeight="1">
      <c r="C3" s="65" t="s">
        <v>66</v>
      </c>
    </row>
    <row r="4" spans="3:17" ht="17.399999999999999" customHeight="1" thickBot="1">
      <c r="C4" s="1078" t="s">
        <v>978</v>
      </c>
      <c r="D4" s="974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3:17" ht="18" customHeight="1">
      <c r="C5" s="290"/>
      <c r="D5" s="291"/>
      <c r="E5" s="472" t="s">
        <v>110</v>
      </c>
      <c r="F5" s="472" t="s">
        <v>111</v>
      </c>
      <c r="G5" s="472" t="s">
        <v>112</v>
      </c>
      <c r="H5" s="472"/>
      <c r="I5" s="472" t="s">
        <v>148</v>
      </c>
      <c r="J5" s="472" t="s">
        <v>149</v>
      </c>
      <c r="K5" s="472" t="s">
        <v>210</v>
      </c>
      <c r="L5" s="472" t="s">
        <v>211</v>
      </c>
      <c r="M5" s="472" t="s">
        <v>229</v>
      </c>
      <c r="N5" s="472" t="s">
        <v>447</v>
      </c>
      <c r="O5" s="472" t="s">
        <v>448</v>
      </c>
      <c r="P5" s="472" t="s">
        <v>449</v>
      </c>
      <c r="Q5" s="472" t="s">
        <v>450</v>
      </c>
    </row>
    <row r="6" spans="3:17" ht="18.75" customHeight="1" thickBot="1">
      <c r="C6" s="271"/>
      <c r="D6" s="271"/>
      <c r="E6" s="885" t="s">
        <v>672</v>
      </c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86"/>
    </row>
    <row r="7" spans="3:17" ht="18.75" customHeight="1">
      <c r="C7" s="271"/>
      <c r="D7" s="271"/>
      <c r="E7" s="799"/>
      <c r="F7" s="887" t="s">
        <v>1437</v>
      </c>
      <c r="G7" s="801"/>
      <c r="H7" s="293"/>
      <c r="I7" s="887" t="s">
        <v>1436</v>
      </c>
      <c r="J7" s="487"/>
      <c r="K7" s="487"/>
      <c r="L7" s="487"/>
      <c r="M7" s="487"/>
      <c r="N7" s="487"/>
      <c r="O7" s="487"/>
      <c r="P7" s="487"/>
      <c r="Q7" s="487"/>
    </row>
    <row r="8" spans="3:17" ht="18.75" customHeight="1" thickBot="1">
      <c r="C8" s="271"/>
      <c r="D8" s="271"/>
      <c r="E8" s="292"/>
      <c r="F8" s="888"/>
      <c r="G8" s="889"/>
      <c r="H8" s="802"/>
      <c r="I8" s="800"/>
      <c r="J8" s="1076" t="s">
        <v>1445</v>
      </c>
      <c r="K8" s="890" t="s">
        <v>1438</v>
      </c>
      <c r="L8" s="891"/>
      <c r="M8" s="891"/>
      <c r="N8" s="891"/>
      <c r="O8" s="891"/>
      <c r="P8" s="891"/>
      <c r="Q8" s="891"/>
    </row>
    <row r="9" spans="3:17" ht="54" customHeight="1" thickTop="1" thickBot="1">
      <c r="C9" s="464"/>
      <c r="D9" s="464"/>
      <c r="E9" s="484"/>
      <c r="F9" s="798"/>
      <c r="G9" s="892" t="s">
        <v>760</v>
      </c>
      <c r="H9" s="803"/>
      <c r="I9" s="798"/>
      <c r="J9" s="1077"/>
      <c r="K9" s="798"/>
      <c r="L9" s="881" t="s">
        <v>1439</v>
      </c>
      <c r="M9" s="882" t="s">
        <v>1440</v>
      </c>
      <c r="N9" s="882" t="s">
        <v>1441</v>
      </c>
      <c r="O9" s="882" t="s">
        <v>1442</v>
      </c>
      <c r="P9" s="882" t="s">
        <v>1443</v>
      </c>
      <c r="Q9" s="882" t="s">
        <v>1444</v>
      </c>
    </row>
    <row r="10" spans="3:17" ht="16.5" customHeight="1">
      <c r="C10" s="116" t="s">
        <v>671</v>
      </c>
      <c r="D10" s="117" t="s">
        <v>739</v>
      </c>
      <c r="E10" s="111">
        <v>6983116.4019999998</v>
      </c>
      <c r="F10" s="111">
        <v>6115164.5599999996</v>
      </c>
      <c r="G10" s="111">
        <v>106321.675</v>
      </c>
      <c r="H10" s="111"/>
      <c r="I10" s="111">
        <v>867951.84199999995</v>
      </c>
      <c r="J10" s="111">
        <v>348775.745</v>
      </c>
      <c r="K10" s="111">
        <v>519176.09700000001</v>
      </c>
      <c r="L10" s="111">
        <v>36074.123</v>
      </c>
      <c r="M10" s="111">
        <v>97544.01</v>
      </c>
      <c r="N10" s="111">
        <v>50073.294000000002</v>
      </c>
      <c r="O10" s="111">
        <v>102607.376</v>
      </c>
      <c r="P10" s="111">
        <v>101291.914</v>
      </c>
      <c r="Q10" s="111">
        <v>131585.38</v>
      </c>
    </row>
    <row r="11" spans="3:17" ht="16.5" customHeight="1">
      <c r="C11" s="91" t="s">
        <v>673</v>
      </c>
      <c r="D11" s="92" t="s">
        <v>987</v>
      </c>
      <c r="E11" s="31">
        <v>4292473.193</v>
      </c>
      <c r="F11" s="31">
        <v>3499040.2489999998</v>
      </c>
      <c r="G11" s="31">
        <v>103940.00900000001</v>
      </c>
      <c r="H11" s="31"/>
      <c r="I11" s="31">
        <v>793432.94400000002</v>
      </c>
      <c r="J11" s="31">
        <v>347856.62699999998</v>
      </c>
      <c r="K11" s="31">
        <v>445576.31699999998</v>
      </c>
      <c r="L11" s="31">
        <v>35063.406000000003</v>
      </c>
      <c r="M11" s="31">
        <v>95650.160999999993</v>
      </c>
      <c r="N11" s="31">
        <v>48178.184999999998</v>
      </c>
      <c r="O11" s="31">
        <v>66641.016000000003</v>
      </c>
      <c r="P11" s="31">
        <v>81008.438999999998</v>
      </c>
      <c r="Q11" s="31">
        <v>119035.11199999999</v>
      </c>
    </row>
    <row r="12" spans="3:17" ht="16.5" customHeight="1">
      <c r="C12" s="91" t="s">
        <v>674</v>
      </c>
      <c r="D12" s="92" t="s">
        <v>988</v>
      </c>
      <c r="E12" s="31">
        <v>3331281.53</v>
      </c>
      <c r="F12" s="31">
        <v>2615171.162</v>
      </c>
      <c r="G12" s="31">
        <v>46070.055999999997</v>
      </c>
      <c r="H12" s="31"/>
      <c r="I12" s="31">
        <v>716110.36899999995</v>
      </c>
      <c r="J12" s="31">
        <v>319344.35600000003</v>
      </c>
      <c r="K12" s="31">
        <v>396766.01299999998</v>
      </c>
      <c r="L12" s="31">
        <v>18529.032999999999</v>
      </c>
      <c r="M12" s="31">
        <v>86727.625</v>
      </c>
      <c r="N12" s="31">
        <v>38474.995999999999</v>
      </c>
      <c r="O12" s="31">
        <v>56875.057000000001</v>
      </c>
      <c r="P12" s="31">
        <v>77345.835000000006</v>
      </c>
      <c r="Q12" s="31">
        <v>118813.467</v>
      </c>
    </row>
    <row r="13" spans="3:17" ht="16.5" customHeight="1">
      <c r="C13" s="91" t="s">
        <v>675</v>
      </c>
      <c r="D13" s="92" t="s">
        <v>989</v>
      </c>
      <c r="E13" s="31">
        <v>109978.666</v>
      </c>
      <c r="F13" s="31">
        <v>34782.464999999997</v>
      </c>
      <c r="G13" s="94"/>
      <c r="H13" s="31"/>
      <c r="I13" s="31">
        <v>75196.201000000001</v>
      </c>
      <c r="J13" s="31">
        <v>44369.298999999999</v>
      </c>
      <c r="K13" s="31">
        <v>30826.901999999998</v>
      </c>
      <c r="L13" s="94"/>
      <c r="M13" s="94"/>
      <c r="N13" s="94"/>
      <c r="O13" s="94"/>
      <c r="P13" s="94"/>
      <c r="Q13" s="94"/>
    </row>
    <row r="14" spans="3:17" ht="16.5" customHeight="1">
      <c r="C14" s="91" t="s">
        <v>676</v>
      </c>
      <c r="D14" s="92" t="s">
        <v>990</v>
      </c>
      <c r="E14" s="31">
        <v>196017.81400000001</v>
      </c>
      <c r="F14" s="31">
        <v>118297.446</v>
      </c>
      <c r="G14" s="94"/>
      <c r="H14" s="31"/>
      <c r="I14" s="31">
        <v>77720.369000000006</v>
      </c>
      <c r="J14" s="31">
        <v>2617.9189999999999</v>
      </c>
      <c r="K14" s="31">
        <v>75102.45</v>
      </c>
      <c r="L14" s="94"/>
      <c r="M14" s="94"/>
      <c r="N14" s="94"/>
      <c r="O14" s="94"/>
      <c r="P14" s="94"/>
      <c r="Q14" s="94"/>
    </row>
    <row r="15" spans="3:17" ht="16.5" customHeight="1">
      <c r="C15" s="91" t="s">
        <v>677</v>
      </c>
      <c r="D15" s="92" t="s">
        <v>991</v>
      </c>
      <c r="E15" s="31">
        <v>2950452.44</v>
      </c>
      <c r="F15" s="31">
        <v>2417013.0279999999</v>
      </c>
      <c r="G15" s="94"/>
      <c r="H15" s="31"/>
      <c r="I15" s="31">
        <v>533439.41099999996</v>
      </c>
      <c r="J15" s="31">
        <v>270287.64600000001</v>
      </c>
      <c r="K15" s="31">
        <v>263151.766</v>
      </c>
      <c r="L15" s="94"/>
      <c r="M15" s="94"/>
      <c r="N15" s="94"/>
      <c r="O15" s="94"/>
      <c r="P15" s="94"/>
      <c r="Q15" s="94"/>
    </row>
    <row r="16" spans="3:17" ht="16.5" customHeight="1">
      <c r="C16" s="91" t="s">
        <v>678</v>
      </c>
      <c r="D16" s="92" t="s">
        <v>761</v>
      </c>
      <c r="E16" s="31">
        <v>-355679.01500000001</v>
      </c>
      <c r="F16" s="31">
        <v>-12317.362999999999</v>
      </c>
      <c r="G16" s="31">
        <v>-2849.096</v>
      </c>
      <c r="H16" s="31"/>
      <c r="I16" s="31">
        <v>-343361.652</v>
      </c>
      <c r="J16" s="31">
        <v>-90488.225999999995</v>
      </c>
      <c r="K16" s="31">
        <v>-252873.42499999999</v>
      </c>
      <c r="L16" s="31">
        <v>-5078.7259999999997</v>
      </c>
      <c r="M16" s="31">
        <v>-51632.09</v>
      </c>
      <c r="N16" s="31">
        <v>-18054.436000000002</v>
      </c>
      <c r="O16" s="31">
        <v>-37628.262999999999</v>
      </c>
      <c r="P16" s="31">
        <v>-52921.851999999999</v>
      </c>
      <c r="Q16" s="31">
        <v>-87558.058000000005</v>
      </c>
    </row>
    <row r="17" spans="3:17" ht="16.5" customHeight="1">
      <c r="C17" s="91" t="s">
        <v>679</v>
      </c>
      <c r="D17" s="92" t="s">
        <v>762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3:17" ht="16.5" customHeight="1">
      <c r="C18" s="91" t="s">
        <v>680</v>
      </c>
      <c r="D18" s="92" t="s">
        <v>992</v>
      </c>
      <c r="E18" s="31">
        <v>2997092.1919999998</v>
      </c>
      <c r="F18" s="31">
        <v>2593394.6940000001</v>
      </c>
      <c r="G18" s="31">
        <v>52279.023000000001</v>
      </c>
      <c r="H18" s="31"/>
      <c r="I18" s="31">
        <v>403697.49800000002</v>
      </c>
      <c r="J18" s="31">
        <v>234049.185</v>
      </c>
      <c r="K18" s="31">
        <v>169648.31299999999</v>
      </c>
      <c r="L18" s="31">
        <v>12587.865</v>
      </c>
      <c r="M18" s="31">
        <v>37682.877999999997</v>
      </c>
      <c r="N18" s="31">
        <v>29612.545999999998</v>
      </c>
      <c r="O18" s="31">
        <v>30204.830999999998</v>
      </c>
      <c r="P18" s="31">
        <v>28083.14</v>
      </c>
      <c r="Q18" s="31">
        <v>31477.053</v>
      </c>
    </row>
    <row r="19" spans="3:17" ht="16.5" customHeight="1">
      <c r="C19" s="91" t="s">
        <v>682</v>
      </c>
      <c r="D19" s="92" t="s">
        <v>993</v>
      </c>
      <c r="E19" s="31">
        <v>2955092.7259999998</v>
      </c>
      <c r="F19" s="31">
        <v>2562657.71</v>
      </c>
      <c r="G19" s="31">
        <v>52279.023000000001</v>
      </c>
      <c r="H19" s="31"/>
      <c r="I19" s="31">
        <v>392435.016</v>
      </c>
      <c r="J19" s="31">
        <v>225073.19500000001</v>
      </c>
      <c r="K19" s="31">
        <v>167361.821</v>
      </c>
      <c r="L19" s="31">
        <v>12543.611999999999</v>
      </c>
      <c r="M19" s="31">
        <v>37673.995999999999</v>
      </c>
      <c r="N19" s="31">
        <v>29213.036</v>
      </c>
      <c r="O19" s="31">
        <v>29222.678</v>
      </c>
      <c r="P19" s="31">
        <v>27231.653999999999</v>
      </c>
      <c r="Q19" s="31">
        <v>31476.845000000001</v>
      </c>
    </row>
    <row r="20" spans="3:17" ht="16.5" customHeight="1">
      <c r="C20" s="91" t="s">
        <v>683</v>
      </c>
      <c r="D20" s="92" t="s">
        <v>994</v>
      </c>
      <c r="E20" s="31">
        <v>4875935.6859999998</v>
      </c>
      <c r="F20" s="31">
        <v>3824555.8909999998</v>
      </c>
      <c r="G20" s="31">
        <v>41612.514999999999</v>
      </c>
      <c r="H20" s="31"/>
      <c r="I20" s="31">
        <v>1051379.7949999999</v>
      </c>
      <c r="J20" s="31">
        <v>434308.91</v>
      </c>
      <c r="K20" s="31">
        <v>617070.88500000001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</row>
    <row r="21" spans="3:17" ht="16.5" customHeight="1">
      <c r="C21" s="91" t="s">
        <v>684</v>
      </c>
      <c r="D21" s="92" t="s">
        <v>993</v>
      </c>
      <c r="E21" s="31">
        <v>4179252.3330000001</v>
      </c>
      <c r="F21" s="31">
        <v>3397069.125</v>
      </c>
      <c r="G21" s="31">
        <v>36518.586000000003</v>
      </c>
      <c r="H21" s="31"/>
      <c r="I21" s="31">
        <v>782183.20799999998</v>
      </c>
      <c r="J21" s="31">
        <v>313464.14600000001</v>
      </c>
      <c r="K21" s="31">
        <v>468719.06199999998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</row>
    <row r="22" spans="3:17" ht="16.5" customHeight="1">
      <c r="C22" s="91" t="s">
        <v>685</v>
      </c>
      <c r="D22" s="92" t="s">
        <v>763</v>
      </c>
      <c r="E22" s="31">
        <v>134735.728</v>
      </c>
      <c r="F22" s="31">
        <v>126317.41099999999</v>
      </c>
      <c r="G22" s="31">
        <v>2194.9319999999998</v>
      </c>
      <c r="H22" s="31"/>
      <c r="I22" s="31">
        <v>8418.3169999999991</v>
      </c>
      <c r="J22" s="31">
        <v>3557.337</v>
      </c>
      <c r="K22" s="31">
        <v>4860.9799999999996</v>
      </c>
      <c r="L22" s="31">
        <v>1173.4870000000001</v>
      </c>
      <c r="M22" s="31">
        <v>3340.8919999999998</v>
      </c>
      <c r="N22" s="31">
        <v>282.81799999999998</v>
      </c>
      <c r="O22" s="31">
        <v>60.335999999999999</v>
      </c>
      <c r="P22" s="31">
        <v>3.4470000000000001</v>
      </c>
      <c r="Q22" s="31">
        <v>0</v>
      </c>
    </row>
    <row r="23" spans="3:17" ht="16.5" customHeight="1" thickBot="1">
      <c r="C23" s="283" t="s">
        <v>686</v>
      </c>
      <c r="D23" s="485" t="s">
        <v>658</v>
      </c>
      <c r="E23" s="486">
        <v>-215799.348</v>
      </c>
      <c r="F23" s="486">
        <v>0</v>
      </c>
      <c r="G23" s="486">
        <v>0</v>
      </c>
      <c r="H23" s="486"/>
      <c r="I23" s="486">
        <v>-215799.348</v>
      </c>
      <c r="J23" s="486">
        <v>0</v>
      </c>
      <c r="K23" s="486">
        <v>-215799.348</v>
      </c>
      <c r="L23" s="486">
        <v>0</v>
      </c>
      <c r="M23" s="486">
        <v>0</v>
      </c>
      <c r="N23" s="486">
        <v>0</v>
      </c>
      <c r="O23" s="486">
        <v>-3373.88</v>
      </c>
      <c r="P23" s="486">
        <v>-17429.414000000001</v>
      </c>
      <c r="Q23" s="486">
        <v>-194996.054</v>
      </c>
    </row>
  </sheetData>
  <sheetProtection algorithmName="SHA-512" hashValue="E9C2gZQk6eORCwwQ4yTJLJxXttDcanQ7ZMC7oCNnGWT5/DaC++9R6TFyT4Ky3glSebVmWqLkLDP9tHZ9eB1kAQ==" saltValue="mV2Fj67bkg6XE+/Py017hA==" spinCount="100000" sheet="1" formatCells="0" formatColumns="0" formatRows="0" insertColumns="0" insertRows="0" insertHyperlinks="0" deleteColumns="0" deleteRows="0" sort="0" autoFilter="0" pivotTables="0"/>
  <mergeCells count="2">
    <mergeCell ref="J8:J9"/>
    <mergeCell ref="C4:D4"/>
  </mergeCells>
  <pageMargins left="0.70866141732283472" right="0.70866141732283472" top="0.74803149606299213" bottom="0.74803149606299213" header="0.31496062992125978" footer="0.31496062992125978"/>
  <pageSetup paperSize="9" scale="75" orientation="landscape"/>
  <headerFooter>
    <oddHeader>&amp;CPL
Załącznik XV</oddHeader>
    <oddFooter>&amp;C&amp;P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C3:F15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2.44140625" style="23" customWidth="1"/>
    <col min="2" max="2" width="9.109375" style="23" customWidth="1"/>
    <col min="3" max="3" width="4" style="23" customWidth="1"/>
    <col min="4" max="4" width="33.109375" style="23" customWidth="1"/>
    <col min="5" max="6" width="19.5546875" style="23" customWidth="1"/>
    <col min="7" max="7" width="9.109375" style="23" customWidth="1"/>
    <col min="8" max="16384" width="9.109375" style="23"/>
  </cols>
  <sheetData>
    <row r="3" spans="3:6" ht="21" customHeight="1">
      <c r="C3" s="65" t="s">
        <v>68</v>
      </c>
    </row>
    <row r="4" spans="3:6" ht="17.399999999999999" customHeight="1" thickBot="1">
      <c r="C4" s="976" t="s">
        <v>978</v>
      </c>
      <c r="D4" s="1001"/>
      <c r="E4" s="113"/>
      <c r="F4" s="113"/>
    </row>
    <row r="5" spans="3:6" ht="17.399999999999999" customHeight="1">
      <c r="C5" s="86"/>
      <c r="D5" s="113"/>
      <c r="E5" s="872" t="s">
        <v>110</v>
      </c>
      <c r="F5" s="872" t="s">
        <v>111</v>
      </c>
    </row>
    <row r="6" spans="3:6" ht="18" customHeight="1">
      <c r="C6" s="86"/>
      <c r="D6" s="114"/>
      <c r="E6" s="1041" t="s">
        <v>764</v>
      </c>
      <c r="F6" s="1079"/>
    </row>
    <row r="7" spans="3:6" ht="34.5" customHeight="1" thickBot="1">
      <c r="C7" s="479"/>
      <c r="D7" s="488"/>
      <c r="E7" s="882" t="s">
        <v>765</v>
      </c>
      <c r="F7" s="882" t="s">
        <v>766</v>
      </c>
    </row>
    <row r="8" spans="3:6" ht="14.25" customHeight="1">
      <c r="C8" s="109" t="s">
        <v>671</v>
      </c>
      <c r="D8" s="110" t="s">
        <v>767</v>
      </c>
      <c r="E8" s="111">
        <v>0</v>
      </c>
      <c r="F8" s="111">
        <v>0</v>
      </c>
    </row>
    <row r="9" spans="3:6" ht="14.25" customHeight="1">
      <c r="C9" s="89" t="s">
        <v>673</v>
      </c>
      <c r="D9" s="90" t="s">
        <v>768</v>
      </c>
      <c r="E9" s="31">
        <v>37.5</v>
      </c>
      <c r="F9" s="31">
        <v>0</v>
      </c>
    </row>
    <row r="10" spans="3:6" ht="14.25" customHeight="1">
      <c r="C10" s="91" t="s">
        <v>674</v>
      </c>
      <c r="D10" s="115" t="s">
        <v>995</v>
      </c>
      <c r="E10" s="31">
        <v>0</v>
      </c>
      <c r="F10" s="31">
        <v>0</v>
      </c>
    </row>
    <row r="11" spans="3:6" ht="14.25" customHeight="1">
      <c r="C11" s="91" t="s">
        <v>675</v>
      </c>
      <c r="D11" s="115" t="s">
        <v>996</v>
      </c>
      <c r="E11" s="31">
        <v>0</v>
      </c>
      <c r="F11" s="31">
        <v>0</v>
      </c>
    </row>
    <row r="12" spans="3:6" ht="14.25" customHeight="1">
      <c r="C12" s="91" t="s">
        <v>676</v>
      </c>
      <c r="D12" s="115" t="s">
        <v>997</v>
      </c>
      <c r="E12" s="31">
        <v>37.5</v>
      </c>
      <c r="F12" s="31">
        <v>0</v>
      </c>
    </row>
    <row r="13" spans="3:6" ht="14.25" customHeight="1">
      <c r="C13" s="91" t="s">
        <v>677</v>
      </c>
      <c r="D13" s="115" t="s">
        <v>998</v>
      </c>
      <c r="E13" s="31">
        <v>0</v>
      </c>
      <c r="F13" s="31">
        <v>0</v>
      </c>
    </row>
    <row r="14" spans="3:6" ht="14.25" customHeight="1">
      <c r="C14" s="91" t="s">
        <v>678</v>
      </c>
      <c r="D14" s="115" t="s">
        <v>999</v>
      </c>
      <c r="E14" s="31">
        <v>0</v>
      </c>
      <c r="F14" s="31">
        <v>0</v>
      </c>
    </row>
    <row r="15" spans="3:6" ht="14.25" customHeight="1" thickBot="1">
      <c r="C15" s="272" t="s">
        <v>679</v>
      </c>
      <c r="D15" s="294" t="s">
        <v>147</v>
      </c>
      <c r="E15" s="274">
        <v>37.5</v>
      </c>
      <c r="F15" s="274">
        <v>0</v>
      </c>
    </row>
  </sheetData>
  <sheetProtection algorithmName="SHA-512" hashValue="b/BoNdtmoX3qekfrts/KbN9dP7/YrPpDIJMC1CZahGSqzN2VQfO3C5NvAMsgLY12GdCfC7Um1t0bm2VaZ88kZw==" saltValue="M/sYDF6y1XtAx+GQpfn75g==" spinCount="100000" sheet="1" formatCells="0" formatColumns="0" formatRows="0" insertColumns="0" insertRows="0" insertHyperlinks="0" deleteColumns="0" deleteRows="0" sort="0" autoFilter="0" pivotTables="0"/>
  <mergeCells count="2">
    <mergeCell ref="C4:D4"/>
    <mergeCell ref="E6:F6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XV</oddHeader>
    <oddFooter>&amp;C&amp;P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C3:T16"/>
  <sheetViews>
    <sheetView showGridLines="0" zoomScaleNormal="100" zoomScalePageLayoutView="90" workbookViewId="0">
      <selection activeCell="XFD14" sqref="XFD14"/>
    </sheetView>
  </sheetViews>
  <sheetFormatPr defaultColWidth="9.109375" defaultRowHeight="14.4"/>
  <cols>
    <col min="1" max="1" width="1.88671875" style="23" customWidth="1"/>
    <col min="2" max="2" width="5.33203125" style="23" customWidth="1"/>
    <col min="3" max="3" width="3.5546875" style="23" customWidth="1"/>
    <col min="4" max="4" width="66.109375" style="23" customWidth="1"/>
    <col min="5" max="5" width="13.44140625" style="23" customWidth="1"/>
    <col min="6" max="6" width="14.88671875" style="23" customWidth="1"/>
    <col min="7" max="7" width="2.44140625" style="23" hidden="1" customWidth="1"/>
    <col min="8" max="8" width="12.5546875" style="23" customWidth="1"/>
    <col min="9" max="9" width="12.44140625" style="23" customWidth="1"/>
    <col min="10" max="11" width="11.6640625" style="23" customWidth="1"/>
    <col min="12" max="12" width="1.6640625" style="23" customWidth="1"/>
    <col min="13" max="14" width="11.6640625" style="23" customWidth="1"/>
    <col min="15" max="15" width="1.44140625" style="23" customWidth="1"/>
    <col min="16" max="16" width="13.5546875" style="23" customWidth="1"/>
    <col min="17" max="17" width="11.6640625" style="23" customWidth="1"/>
    <col min="18" max="18" width="1" style="23" customWidth="1"/>
    <col min="19" max="19" width="13.33203125" style="23" customWidth="1"/>
    <col min="20" max="20" width="14.88671875" style="23" customWidth="1"/>
    <col min="21" max="21" width="9.109375" style="23" customWidth="1"/>
    <col min="22" max="16384" width="9.109375" style="23"/>
  </cols>
  <sheetData>
    <row r="3" spans="3:20" ht="21" customHeight="1">
      <c r="C3" s="65" t="s">
        <v>70</v>
      </c>
    </row>
    <row r="4" spans="3:20" ht="17.399999999999999" customHeight="1" thickBot="1">
      <c r="C4" s="1078" t="s">
        <v>978</v>
      </c>
      <c r="D4" s="974"/>
      <c r="E4" s="282"/>
      <c r="F4" s="1080"/>
      <c r="G4" s="974"/>
      <c r="H4" s="974"/>
      <c r="I4" s="1080"/>
      <c r="J4" s="974"/>
      <c r="K4" s="1080"/>
      <c r="L4" s="974"/>
      <c r="M4" s="974"/>
      <c r="N4" s="282"/>
      <c r="O4" s="282"/>
      <c r="P4" s="282"/>
      <c r="Q4" s="1080"/>
      <c r="R4" s="974"/>
      <c r="S4" s="974"/>
      <c r="T4" s="282"/>
    </row>
    <row r="5" spans="3:20" ht="16.2" customHeight="1">
      <c r="C5" s="287"/>
      <c r="D5" s="287"/>
      <c r="E5" s="472" t="s">
        <v>110</v>
      </c>
      <c r="F5" s="472" t="s">
        <v>111</v>
      </c>
      <c r="G5" s="472"/>
      <c r="H5" s="472" t="s">
        <v>112</v>
      </c>
      <c r="I5" s="472" t="s">
        <v>148</v>
      </c>
      <c r="J5" s="472" t="s">
        <v>149</v>
      </c>
      <c r="K5" s="472" t="s">
        <v>210</v>
      </c>
      <c r="L5" s="472"/>
      <c r="M5" s="472" t="s">
        <v>211</v>
      </c>
      <c r="N5" s="472" t="s">
        <v>229</v>
      </c>
      <c r="O5" s="472"/>
      <c r="P5" s="472" t="s">
        <v>447</v>
      </c>
      <c r="Q5" s="472" t="s">
        <v>448</v>
      </c>
      <c r="R5" s="472"/>
      <c r="S5" s="472" t="s">
        <v>449</v>
      </c>
      <c r="T5" s="472" t="s">
        <v>450</v>
      </c>
    </row>
    <row r="6" spans="3:20" ht="16.95" customHeight="1" thickBot="1">
      <c r="C6" s="282"/>
      <c r="D6" s="282"/>
      <c r="E6" s="1081" t="s">
        <v>770</v>
      </c>
      <c r="F6" s="1042"/>
      <c r="G6" s="878"/>
      <c r="H6" s="1083" t="s">
        <v>771</v>
      </c>
      <c r="I6" s="1084"/>
      <c r="J6" s="1085"/>
      <c r="K6" s="1085"/>
      <c r="L6" s="1085"/>
      <c r="M6" s="1085"/>
      <c r="N6" s="1085"/>
      <c r="O6" s="1085"/>
      <c r="P6" s="1085"/>
      <c r="Q6" s="1085"/>
      <c r="R6" s="1085"/>
      <c r="S6" s="1085"/>
      <c r="T6" s="1085"/>
    </row>
    <row r="7" spans="3:20" ht="25.5" customHeight="1" thickBot="1">
      <c r="C7" s="282"/>
      <c r="D7" s="289"/>
      <c r="E7" s="1058"/>
      <c r="F7" s="1082"/>
      <c r="G7" s="878"/>
      <c r="H7" s="1050" t="s">
        <v>765</v>
      </c>
      <c r="I7" s="1053" t="s">
        <v>766</v>
      </c>
      <c r="J7" s="1043" t="s">
        <v>772</v>
      </c>
      <c r="K7" s="1045"/>
      <c r="L7" s="893"/>
      <c r="M7" s="1043" t="s">
        <v>773</v>
      </c>
      <c r="N7" s="1045"/>
      <c r="O7" s="893"/>
      <c r="P7" s="1043" t="s">
        <v>774</v>
      </c>
      <c r="Q7" s="1045"/>
      <c r="R7" s="893"/>
      <c r="S7" s="1043" t="s">
        <v>775</v>
      </c>
      <c r="T7" s="1045"/>
    </row>
    <row r="8" spans="3:20" ht="51.75" customHeight="1" thickTop="1" thickBot="1">
      <c r="C8" s="489"/>
      <c r="D8" s="463"/>
      <c r="E8" s="882" t="s">
        <v>739</v>
      </c>
      <c r="F8" s="881" t="s">
        <v>766</v>
      </c>
      <c r="G8" s="882"/>
      <c r="H8" s="1051"/>
      <c r="I8" s="1010"/>
      <c r="J8" s="894" t="s">
        <v>765</v>
      </c>
      <c r="K8" s="882" t="s">
        <v>766</v>
      </c>
      <c r="L8" s="882"/>
      <c r="M8" s="894" t="s">
        <v>765</v>
      </c>
      <c r="N8" s="882" t="s">
        <v>766</v>
      </c>
      <c r="O8" s="882"/>
      <c r="P8" s="894" t="s">
        <v>765</v>
      </c>
      <c r="Q8" s="882" t="s">
        <v>766</v>
      </c>
      <c r="R8" s="882"/>
      <c r="S8" s="894" t="s">
        <v>765</v>
      </c>
      <c r="T8" s="882" t="s">
        <v>766</v>
      </c>
    </row>
    <row r="9" spans="3:20" ht="16.5" customHeight="1">
      <c r="C9" s="116" t="s">
        <v>671</v>
      </c>
      <c r="D9" s="117" t="s">
        <v>776</v>
      </c>
      <c r="E9" s="111">
        <v>0</v>
      </c>
      <c r="F9" s="111">
        <v>0</v>
      </c>
      <c r="G9" s="111"/>
      <c r="H9" s="111">
        <v>0</v>
      </c>
      <c r="I9" s="111">
        <v>0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</row>
    <row r="10" spans="3:20" ht="16.5" customHeight="1">
      <c r="C10" s="91" t="s">
        <v>673</v>
      </c>
      <c r="D10" s="92" t="s">
        <v>777</v>
      </c>
      <c r="E10" s="31">
        <v>37.5</v>
      </c>
      <c r="F10" s="31">
        <v>-37.5</v>
      </c>
      <c r="G10" s="31"/>
      <c r="H10" s="31">
        <v>37.5</v>
      </c>
      <c r="I10" s="31">
        <v>0</v>
      </c>
      <c r="J10" s="31">
        <v>37.5</v>
      </c>
      <c r="K10" s="31">
        <v>0</v>
      </c>
      <c r="L10" s="31"/>
      <c r="M10" s="31">
        <v>0</v>
      </c>
      <c r="N10" s="31">
        <v>0</v>
      </c>
      <c r="O10" s="31"/>
      <c r="P10" s="31">
        <v>0</v>
      </c>
      <c r="Q10" s="31">
        <v>0</v>
      </c>
      <c r="R10" s="31"/>
      <c r="S10" s="31">
        <v>37.5</v>
      </c>
      <c r="T10" s="31">
        <v>0</v>
      </c>
    </row>
    <row r="11" spans="3:20" ht="16.5" customHeight="1">
      <c r="C11" s="91" t="s">
        <v>674</v>
      </c>
      <c r="D11" s="92" t="s">
        <v>995</v>
      </c>
      <c r="E11" s="31">
        <v>0</v>
      </c>
      <c r="F11" s="31">
        <v>0</v>
      </c>
      <c r="G11" s="31"/>
      <c r="H11" s="31">
        <v>0</v>
      </c>
      <c r="I11" s="31">
        <v>0</v>
      </c>
      <c r="J11" s="31">
        <v>0</v>
      </c>
      <c r="K11" s="31">
        <v>0</v>
      </c>
      <c r="L11" s="31"/>
      <c r="M11" s="31">
        <v>0</v>
      </c>
      <c r="N11" s="31">
        <v>0</v>
      </c>
      <c r="O11" s="31"/>
      <c r="P11" s="31">
        <v>0</v>
      </c>
      <c r="Q11" s="31">
        <v>0</v>
      </c>
      <c r="R11" s="31"/>
      <c r="S11" s="31">
        <v>0</v>
      </c>
      <c r="T11" s="31">
        <v>0</v>
      </c>
    </row>
    <row r="12" spans="3:20" ht="16.5" customHeight="1">
      <c r="C12" s="91" t="s">
        <v>675</v>
      </c>
      <c r="D12" s="92" t="s">
        <v>996</v>
      </c>
      <c r="E12" s="31">
        <v>0</v>
      </c>
      <c r="F12" s="31">
        <v>0</v>
      </c>
      <c r="G12" s="31"/>
      <c r="H12" s="31">
        <v>0</v>
      </c>
      <c r="I12" s="31">
        <v>0</v>
      </c>
      <c r="J12" s="31">
        <v>0</v>
      </c>
      <c r="K12" s="31">
        <v>0</v>
      </c>
      <c r="L12" s="31"/>
      <c r="M12" s="31">
        <v>0</v>
      </c>
      <c r="N12" s="31">
        <v>0</v>
      </c>
      <c r="O12" s="31"/>
      <c r="P12" s="31">
        <v>0</v>
      </c>
      <c r="Q12" s="31">
        <v>0</v>
      </c>
      <c r="R12" s="31"/>
      <c r="S12" s="31">
        <v>0</v>
      </c>
      <c r="T12" s="31">
        <v>0</v>
      </c>
    </row>
    <row r="13" spans="3:20" ht="16.5" customHeight="1">
      <c r="C13" s="91" t="s">
        <v>676</v>
      </c>
      <c r="D13" s="92" t="s">
        <v>997</v>
      </c>
      <c r="E13" s="31">
        <v>37.5</v>
      </c>
      <c r="F13" s="31">
        <v>-37.5</v>
      </c>
      <c r="G13" s="31"/>
      <c r="H13" s="31">
        <v>37.5</v>
      </c>
      <c r="I13" s="31">
        <v>0</v>
      </c>
      <c r="J13" s="31">
        <v>37.5</v>
      </c>
      <c r="K13" s="31">
        <v>0</v>
      </c>
      <c r="L13" s="31"/>
      <c r="M13" s="31">
        <v>0</v>
      </c>
      <c r="N13" s="31">
        <v>0</v>
      </c>
      <c r="O13" s="31"/>
      <c r="P13" s="31">
        <v>0</v>
      </c>
      <c r="Q13" s="31">
        <v>0</v>
      </c>
      <c r="R13" s="31"/>
      <c r="S13" s="31">
        <v>37.5</v>
      </c>
      <c r="T13" s="31">
        <v>0</v>
      </c>
    </row>
    <row r="14" spans="3:20" ht="16.5" customHeight="1">
      <c r="C14" s="91" t="s">
        <v>677</v>
      </c>
      <c r="D14" s="92" t="s">
        <v>998</v>
      </c>
      <c r="E14" s="31">
        <v>0</v>
      </c>
      <c r="F14" s="31">
        <v>0</v>
      </c>
      <c r="G14" s="31"/>
      <c r="H14" s="31">
        <v>0</v>
      </c>
      <c r="I14" s="31">
        <v>0</v>
      </c>
      <c r="J14" s="31">
        <v>0</v>
      </c>
      <c r="K14" s="31">
        <v>0</v>
      </c>
      <c r="L14" s="31"/>
      <c r="M14" s="31">
        <v>0</v>
      </c>
      <c r="N14" s="31">
        <v>0</v>
      </c>
      <c r="O14" s="31"/>
      <c r="P14" s="31">
        <v>0</v>
      </c>
      <c r="Q14" s="31">
        <v>0</v>
      </c>
      <c r="R14" s="31"/>
      <c r="S14" s="31">
        <v>0</v>
      </c>
      <c r="T14" s="31">
        <v>0</v>
      </c>
    </row>
    <row r="15" spans="3:20" ht="16.5" customHeight="1">
      <c r="C15" s="93" t="s">
        <v>678</v>
      </c>
      <c r="D15" s="48" t="s">
        <v>999</v>
      </c>
      <c r="E15" s="46">
        <v>0</v>
      </c>
      <c r="F15" s="46">
        <v>0</v>
      </c>
      <c r="G15" s="46"/>
      <c r="H15" s="46">
        <v>0</v>
      </c>
      <c r="I15" s="46">
        <v>0</v>
      </c>
      <c r="J15" s="31">
        <v>0</v>
      </c>
      <c r="K15" s="31">
        <v>0</v>
      </c>
      <c r="L15" s="31"/>
      <c r="M15" s="31">
        <v>0</v>
      </c>
      <c r="N15" s="31">
        <v>0</v>
      </c>
      <c r="O15" s="31"/>
      <c r="P15" s="31">
        <v>0</v>
      </c>
      <c r="Q15" s="31">
        <v>0</v>
      </c>
      <c r="R15" s="31"/>
      <c r="S15" s="31">
        <v>0</v>
      </c>
      <c r="T15" s="31">
        <v>0</v>
      </c>
    </row>
    <row r="16" spans="3:20" ht="16.5" customHeight="1" thickBot="1">
      <c r="C16" s="272" t="s">
        <v>679</v>
      </c>
      <c r="D16" s="273" t="s">
        <v>147</v>
      </c>
      <c r="E16" s="274">
        <v>37.5</v>
      </c>
      <c r="F16" s="274">
        <v>-37.5</v>
      </c>
      <c r="G16" s="274"/>
      <c r="H16" s="274">
        <v>37.5</v>
      </c>
      <c r="I16" s="274">
        <v>0</v>
      </c>
      <c r="J16" s="274">
        <v>37.5</v>
      </c>
      <c r="K16" s="274">
        <v>0</v>
      </c>
      <c r="L16" s="274"/>
      <c r="M16" s="274">
        <v>0</v>
      </c>
      <c r="N16" s="274">
        <v>0</v>
      </c>
      <c r="O16" s="274"/>
      <c r="P16" s="274">
        <v>0</v>
      </c>
      <c r="Q16" s="274">
        <v>0</v>
      </c>
      <c r="R16" s="274"/>
      <c r="S16" s="274">
        <v>37.5</v>
      </c>
      <c r="T16" s="274">
        <v>0</v>
      </c>
    </row>
  </sheetData>
  <sheetProtection algorithmName="SHA-512" hashValue="O0i4Lk4fLBvm1qTmOpUIr17VHbLs5T87jEhTXyB3EKHRrZs6LDdYyVuqP+vf3F+UQqcsR69PSqS/5ekD9XeSbg==" saltValue="wy7q2zR43x4s0E7GZuerfg==" spinCount="100000" sheet="1" formatCells="0" formatColumns="0" formatRows="0" insertColumns="0" insertRows="0" insertHyperlinks="0" deleteColumns="0" deleteRows="0" sort="0" autoFilter="0" pivotTables="0"/>
  <mergeCells count="13">
    <mergeCell ref="C4:D4"/>
    <mergeCell ref="Q4:S4"/>
    <mergeCell ref="P7:Q7"/>
    <mergeCell ref="S7:T7"/>
    <mergeCell ref="F4:H4"/>
    <mergeCell ref="I4:J4"/>
    <mergeCell ref="K4:M4"/>
    <mergeCell ref="E6:F7"/>
    <mergeCell ref="J7:K7"/>
    <mergeCell ref="M7:N7"/>
    <mergeCell ref="H6:T6"/>
    <mergeCell ref="H7:H8"/>
    <mergeCell ref="I7:I8"/>
  </mergeCells>
  <pageMargins left="0.70866141732283472" right="0.70866141732283472" top="0.74803149606299213" bottom="0.74803149606299213" header="0.31496062992125978" footer="0.31496062992125978"/>
  <pageSetup paperSize="9" scale="59" orientation="landscape"/>
  <headerFooter>
    <oddHeader>&amp;CPL
Załącznik XV</oddHeader>
    <oddFooter>&amp;C&amp;P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 fitToPage="1"/>
  </sheetPr>
  <dimension ref="A2:J16"/>
  <sheetViews>
    <sheetView showGridLines="0" zoomScaleNormal="100" zoomScaleSheetLayoutView="100" zoomScalePageLayoutView="80" workbookViewId="0">
      <selection activeCell="C22" sqref="C22"/>
    </sheetView>
  </sheetViews>
  <sheetFormatPr defaultColWidth="9.109375" defaultRowHeight="14.4"/>
  <cols>
    <col min="1" max="1" width="2.5546875" style="23" customWidth="1"/>
    <col min="2" max="2" width="4.109375" style="23" customWidth="1"/>
    <col min="3" max="3" width="55" style="23" customWidth="1"/>
    <col min="4" max="4" width="19.33203125" style="23" customWidth="1"/>
    <col min="5" max="8" width="20.109375" style="23" customWidth="1"/>
    <col min="9" max="9" width="9.109375" style="23" customWidth="1"/>
    <col min="10" max="16384" width="9.109375" style="23"/>
  </cols>
  <sheetData>
    <row r="2" spans="1:10">
      <c r="C2" s="119"/>
      <c r="D2" s="119"/>
      <c r="E2" s="119"/>
      <c r="F2" s="119"/>
      <c r="G2" s="119"/>
      <c r="H2" s="119"/>
      <c r="I2" s="119"/>
      <c r="J2" s="107"/>
    </row>
    <row r="3" spans="1:10" ht="21" customHeight="1">
      <c r="A3" s="120"/>
      <c r="C3" s="121" t="s">
        <v>74</v>
      </c>
      <c r="D3" s="122"/>
      <c r="E3" s="122"/>
      <c r="F3" s="122"/>
      <c r="G3" s="122"/>
      <c r="H3" s="122"/>
      <c r="J3" s="107"/>
    </row>
    <row r="4" spans="1:10" ht="17.399999999999999" customHeight="1">
      <c r="C4" s="976" t="s">
        <v>978</v>
      </c>
      <c r="D4" s="1001"/>
    </row>
    <row r="6" spans="1:10" ht="16.2" customHeight="1" thickBot="1"/>
    <row r="7" spans="1:10" ht="22.5" customHeight="1" thickBot="1">
      <c r="B7" s="257"/>
      <c r="C7" s="295"/>
      <c r="D7" s="1086" t="s">
        <v>778</v>
      </c>
      <c r="E7" s="1070" t="s">
        <v>779</v>
      </c>
      <c r="F7" s="1088"/>
      <c r="G7" s="1088"/>
      <c r="H7" s="1088"/>
      <c r="I7" s="107"/>
      <c r="J7" s="107"/>
    </row>
    <row r="8" spans="1:10" ht="21" customHeight="1" thickTop="1" thickBot="1">
      <c r="B8" s="257"/>
      <c r="C8" s="295"/>
      <c r="D8" s="1087"/>
      <c r="E8" s="1053"/>
      <c r="F8" s="1059" t="s">
        <v>780</v>
      </c>
      <c r="G8" s="1048" t="s">
        <v>781</v>
      </c>
      <c r="H8" s="1041"/>
      <c r="I8" s="107"/>
      <c r="J8" s="107"/>
    </row>
    <row r="9" spans="1:10" ht="54" customHeight="1" thickTop="1" thickBot="1">
      <c r="B9" s="257"/>
      <c r="C9" s="295"/>
      <c r="D9" s="1047"/>
      <c r="E9" s="1010"/>
      <c r="F9" s="1051"/>
      <c r="G9" s="894"/>
      <c r="H9" s="881" t="s">
        <v>782</v>
      </c>
      <c r="I9" s="107"/>
      <c r="J9" s="107"/>
    </row>
    <row r="10" spans="1:10" ht="18.75" customHeight="1" thickBot="1">
      <c r="B10" s="281"/>
      <c r="C10" s="281"/>
      <c r="D10" s="490" t="s">
        <v>110</v>
      </c>
      <c r="E10" s="490" t="s">
        <v>111</v>
      </c>
      <c r="F10" s="490" t="s">
        <v>112</v>
      </c>
      <c r="G10" s="490" t="s">
        <v>148</v>
      </c>
      <c r="H10" s="490" t="s">
        <v>149</v>
      </c>
      <c r="I10" s="107"/>
      <c r="J10" s="107"/>
    </row>
    <row r="11" spans="1:10" ht="20.25" customHeight="1">
      <c r="B11" s="116">
        <v>1</v>
      </c>
      <c r="C11" s="117" t="s">
        <v>672</v>
      </c>
      <c r="D11" s="111">
        <v>5945866.3420000002</v>
      </c>
      <c r="E11" s="111">
        <v>3131827.9210000001</v>
      </c>
      <c r="F11" s="111">
        <v>2997092.193</v>
      </c>
      <c r="G11" s="111">
        <v>134735.728</v>
      </c>
      <c r="H11" s="111">
        <v>0</v>
      </c>
      <c r="I11" s="107"/>
      <c r="J11" s="107"/>
    </row>
    <row r="12" spans="1:10" ht="20.25" customHeight="1">
      <c r="B12" s="91">
        <v>2</v>
      </c>
      <c r="C12" s="92" t="s">
        <v>783</v>
      </c>
      <c r="D12" s="31">
        <v>21620864.612</v>
      </c>
      <c r="E12" s="31">
        <v>0</v>
      </c>
      <c r="F12" s="31">
        <v>0</v>
      </c>
      <c r="G12" s="31">
        <v>0</v>
      </c>
      <c r="H12" s="94"/>
      <c r="I12" s="107"/>
      <c r="J12" s="107"/>
    </row>
    <row r="13" spans="1:10" ht="20.25" customHeight="1">
      <c r="B13" s="91">
        <v>3</v>
      </c>
      <c r="C13" s="92" t="s">
        <v>147</v>
      </c>
      <c r="D13" s="31">
        <v>27566730.954</v>
      </c>
      <c r="E13" s="31">
        <v>3131827.9210000001</v>
      </c>
      <c r="F13" s="31">
        <v>2997092.193</v>
      </c>
      <c r="G13" s="31">
        <v>134735.728</v>
      </c>
      <c r="H13" s="31">
        <v>0</v>
      </c>
      <c r="I13" s="107"/>
      <c r="J13" s="107"/>
    </row>
    <row r="14" spans="1:10" ht="20.25" customHeight="1">
      <c r="B14" s="91">
        <v>4</v>
      </c>
      <c r="C14" s="92" t="s">
        <v>784</v>
      </c>
      <c r="D14" s="31">
        <v>473988.85</v>
      </c>
      <c r="E14" s="31">
        <v>412115.815</v>
      </c>
      <c r="F14" s="31">
        <v>403697.49800000002</v>
      </c>
      <c r="G14" s="31">
        <v>8418.3169999999991</v>
      </c>
      <c r="H14" s="31">
        <v>0</v>
      </c>
      <c r="I14" s="107"/>
      <c r="J14" s="107"/>
    </row>
    <row r="15" spans="1:10" ht="20.25" customHeight="1" thickBot="1">
      <c r="B15" s="283" t="s">
        <v>559</v>
      </c>
      <c r="C15" s="485" t="s">
        <v>785</v>
      </c>
      <c r="D15" s="486">
        <v>418458.4252557538</v>
      </c>
      <c r="E15" s="486">
        <v>363834.15974424616</v>
      </c>
      <c r="F15" s="491"/>
      <c r="G15" s="491"/>
      <c r="H15" s="491"/>
      <c r="I15" s="107"/>
      <c r="J15" s="107"/>
    </row>
    <row r="16" spans="1:10">
      <c r="C16" s="55"/>
    </row>
  </sheetData>
  <sheetProtection algorithmName="SHA-512" hashValue="p8kwOEPWBz4oaTgtRO8juPU0x+3OsJKM3ftfUY0MX+336h7C7ib6krzuLXg0NCT0HXNIntgO7bIvQFk0FGKzaA==" saltValue="POsW6ktMhiGmiZZGBSfOoQ==" spinCount="100000" sheet="1" formatCells="0" formatColumns="0" formatRows="0" insertColumns="0" insertRows="0" insertHyperlinks="0" deleteColumns="0" deleteRows="0" sort="0" autoFilter="0" pivotTables="0"/>
  <mergeCells count="6">
    <mergeCell ref="F8:F9"/>
    <mergeCell ref="D7:D9"/>
    <mergeCell ref="E8:E9"/>
    <mergeCell ref="C4:D4"/>
    <mergeCell ref="E7:H7"/>
    <mergeCell ref="G8:H8"/>
  </mergeCells>
  <pageMargins left="0.70866141732283472" right="0.70866141732283472" top="0.74803149606299213" bottom="0.74803149606299213" header="0.31496062992125978" footer="0.31496062992125978"/>
  <pageSetup paperSize="9" scale="69" orientation="landscape"/>
  <headerFooter>
    <oddHeader>&amp;CPL
Załącznik XVII</oddHeader>
    <oddFooter>&amp;C&amp;P</oddFooter>
    <evenHeader>&amp;L&amp;"Times New Roman,Regular"&amp;12 &amp;K000000Central Bank of Ireland - RESTRICTED</evenHeader>
    <firstHeader>&amp;L&amp;"Times New Roman,Regular"&amp;12 &amp;K000000Central Bank of Ireland - RESTRICTED</first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36"/>
  <sheetViews>
    <sheetView showGridLines="0" zoomScaleNormal="100" zoomScalePageLayoutView="80" workbookViewId="0">
      <selection activeCell="XFD14" sqref="XFD14"/>
    </sheetView>
  </sheetViews>
  <sheetFormatPr defaultColWidth="9.109375" defaultRowHeight="14.4"/>
  <cols>
    <col min="1" max="1" width="3.5546875" style="23" customWidth="1"/>
    <col min="2" max="2" width="4.44140625" style="23" customWidth="1"/>
    <col min="3" max="3" width="8.44140625" style="23" customWidth="1"/>
    <col min="4" max="4" width="77.88671875" style="23" customWidth="1"/>
    <col min="5" max="9" width="12.109375" style="62" customWidth="1"/>
    <col min="10" max="10" width="9.109375" style="23" customWidth="1"/>
    <col min="11" max="16384" width="9.109375" style="23"/>
  </cols>
  <sheetData>
    <row r="2" spans="2:15">
      <c r="B2" s="61"/>
    </row>
    <row r="3" spans="2:15" ht="18">
      <c r="B3" s="61"/>
      <c r="C3" s="41" t="s">
        <v>6</v>
      </c>
    </row>
    <row r="4" spans="2:15">
      <c r="B4" s="61"/>
      <c r="C4" s="25" t="s">
        <v>978</v>
      </c>
    </row>
    <row r="5" spans="2:15">
      <c r="B5" s="61"/>
      <c r="C5" s="63"/>
    </row>
    <row r="6" spans="2:15" ht="16.2" customHeight="1">
      <c r="B6" s="61"/>
      <c r="E6" s="844"/>
      <c r="F6" s="844"/>
      <c r="G6" s="844"/>
      <c r="H6" s="844"/>
      <c r="I6" s="844"/>
    </row>
    <row r="7" spans="2:15" ht="13.2" customHeight="1">
      <c r="B7" s="61"/>
      <c r="C7" s="42"/>
      <c r="D7" s="43"/>
      <c r="E7" s="781" t="s">
        <v>110</v>
      </c>
      <c r="F7" s="781" t="s">
        <v>111</v>
      </c>
      <c r="G7" s="781" t="s">
        <v>112</v>
      </c>
      <c r="H7" s="781" t="s">
        <v>148</v>
      </c>
      <c r="I7" s="781" t="s">
        <v>149</v>
      </c>
    </row>
    <row r="8" spans="2:15" ht="18.75" customHeight="1" thickBot="1">
      <c r="B8" s="61"/>
      <c r="C8" s="27"/>
      <c r="D8" s="27"/>
      <c r="E8" s="780" t="s">
        <v>1180</v>
      </c>
      <c r="F8" s="780" t="s">
        <v>1181</v>
      </c>
      <c r="G8" s="780" t="s">
        <v>1182</v>
      </c>
      <c r="H8" s="780" t="s">
        <v>1183</v>
      </c>
      <c r="I8" s="780" t="s">
        <v>1184</v>
      </c>
      <c r="J8" s="716"/>
      <c r="K8" s="715"/>
      <c r="L8" s="715"/>
      <c r="M8" s="715"/>
      <c r="N8" s="715"/>
      <c r="O8" s="715"/>
    </row>
    <row r="9" spans="2:15" ht="15" customHeight="1">
      <c r="B9" s="61"/>
      <c r="C9" s="981" t="s">
        <v>150</v>
      </c>
      <c r="D9" s="981"/>
      <c r="E9" s="981"/>
      <c r="F9" s="981"/>
      <c r="G9" s="981"/>
      <c r="H9" s="981"/>
      <c r="I9" s="981"/>
    </row>
    <row r="10" spans="2:15">
      <c r="B10" s="61"/>
      <c r="C10" s="154">
        <v>1</v>
      </c>
      <c r="D10" s="155" t="s">
        <v>151</v>
      </c>
      <c r="E10" s="66">
        <v>727964.18900000001</v>
      </c>
      <c r="F10" s="66">
        <v>720335.90399999998</v>
      </c>
      <c r="G10" s="66">
        <v>743235.36300000001</v>
      </c>
      <c r="H10" s="66">
        <v>725949.06499999994</v>
      </c>
      <c r="I10" s="66">
        <v>725396.54299999995</v>
      </c>
    </row>
    <row r="11" spans="2:15">
      <c r="B11" s="61"/>
      <c r="C11" s="44">
        <v>2</v>
      </c>
      <c r="D11" s="45" t="s">
        <v>152</v>
      </c>
      <c r="E11" s="46">
        <v>727964.18900000001</v>
      </c>
      <c r="F11" s="46">
        <v>720335.90399999998</v>
      </c>
      <c r="G11" s="46">
        <v>743235.36300000001</v>
      </c>
      <c r="H11" s="46">
        <v>725949.06499999994</v>
      </c>
      <c r="I11" s="46">
        <v>725396.54299999995</v>
      </c>
    </row>
    <row r="12" spans="2:15" ht="15" customHeight="1" thickBot="1">
      <c r="B12" s="61"/>
      <c r="C12" s="400">
        <v>3</v>
      </c>
      <c r="D12" s="401" t="s">
        <v>153</v>
      </c>
      <c r="E12" s="165">
        <v>1170089.952</v>
      </c>
      <c r="F12" s="165">
        <v>1038382.387</v>
      </c>
      <c r="G12" s="165">
        <v>980353.78700000001</v>
      </c>
      <c r="H12" s="165">
        <v>974025.353</v>
      </c>
      <c r="I12" s="165">
        <v>981359.625</v>
      </c>
    </row>
    <row r="13" spans="2:15" ht="16.2" customHeight="1">
      <c r="B13" s="61"/>
      <c r="C13" s="979" t="s">
        <v>154</v>
      </c>
      <c r="D13" s="979"/>
      <c r="E13" s="979"/>
      <c r="F13" s="979"/>
      <c r="G13" s="979"/>
      <c r="H13" s="979"/>
      <c r="I13" s="979"/>
    </row>
    <row r="14" spans="2:15" ht="15" customHeight="1" thickBot="1">
      <c r="B14" s="61"/>
      <c r="C14" s="573">
        <v>4</v>
      </c>
      <c r="D14" s="576" t="s">
        <v>155</v>
      </c>
      <c r="E14" s="845">
        <v>5223733.4040000001</v>
      </c>
      <c r="F14" s="845">
        <v>5306470.3949999996</v>
      </c>
      <c r="G14" s="845">
        <v>5359225.37</v>
      </c>
      <c r="H14" s="845">
        <v>5455014.7060000002</v>
      </c>
      <c r="I14" s="845">
        <v>5481987.517</v>
      </c>
    </row>
    <row r="15" spans="2:15" ht="16.2" customHeight="1">
      <c r="B15" s="61"/>
      <c r="C15" s="979" t="s">
        <v>156</v>
      </c>
      <c r="D15" s="979"/>
      <c r="E15" s="979"/>
      <c r="F15" s="979"/>
      <c r="G15" s="979"/>
      <c r="H15" s="979"/>
      <c r="I15" s="979"/>
    </row>
    <row r="16" spans="2:15">
      <c r="B16" s="61"/>
      <c r="C16" s="154">
        <v>5</v>
      </c>
      <c r="D16" s="155" t="s">
        <v>157</v>
      </c>
      <c r="E16" s="341">
        <v>0.1394</v>
      </c>
      <c r="F16" s="341">
        <v>0.13569999999999999</v>
      </c>
      <c r="G16" s="341">
        <v>0.13869999999999999</v>
      </c>
      <c r="H16" s="341">
        <v>0.1331</v>
      </c>
      <c r="I16" s="341">
        <v>0.1323</v>
      </c>
    </row>
    <row r="17" spans="2:9">
      <c r="B17" s="61"/>
      <c r="C17" s="44">
        <v>6</v>
      </c>
      <c r="D17" s="45" t="s">
        <v>158</v>
      </c>
      <c r="E17" s="340">
        <v>0.1394</v>
      </c>
      <c r="F17" s="340">
        <v>0.13569999999999999</v>
      </c>
      <c r="G17" s="340">
        <v>0.13869999999999999</v>
      </c>
      <c r="H17" s="340">
        <v>0.1331</v>
      </c>
      <c r="I17" s="340">
        <v>0.1323</v>
      </c>
    </row>
    <row r="18" spans="2:9" ht="15" thickBot="1">
      <c r="B18" s="61"/>
      <c r="C18" s="400">
        <v>7</v>
      </c>
      <c r="D18" s="401" t="s">
        <v>159</v>
      </c>
      <c r="E18" s="362">
        <v>0.224</v>
      </c>
      <c r="F18" s="362">
        <v>0.19570000000000001</v>
      </c>
      <c r="G18" s="362">
        <v>0.18290000000000001</v>
      </c>
      <c r="H18" s="362">
        <v>0.17860000000000001</v>
      </c>
      <c r="I18" s="362">
        <v>0.17899999999999999</v>
      </c>
    </row>
    <row r="19" spans="2:9" ht="16.2" customHeight="1">
      <c r="B19" s="61"/>
      <c r="C19" s="979" t="s">
        <v>160</v>
      </c>
      <c r="D19" s="980"/>
      <c r="E19" s="980"/>
      <c r="F19" s="980"/>
      <c r="G19" s="980"/>
      <c r="H19" s="980"/>
      <c r="I19" s="980"/>
    </row>
    <row r="20" spans="2:9">
      <c r="B20" s="61"/>
      <c r="C20" s="154" t="s">
        <v>161</v>
      </c>
      <c r="D20" s="155" t="s">
        <v>162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</row>
    <row r="21" spans="2:9">
      <c r="B21" s="61"/>
      <c r="C21" s="44" t="s">
        <v>163</v>
      </c>
      <c r="D21" s="45" t="s">
        <v>164</v>
      </c>
      <c r="E21" s="340">
        <v>0</v>
      </c>
      <c r="F21" s="340">
        <v>0</v>
      </c>
      <c r="G21" s="340">
        <v>0</v>
      </c>
      <c r="H21" s="340">
        <v>0</v>
      </c>
      <c r="I21" s="340">
        <v>0</v>
      </c>
    </row>
    <row r="22" spans="2:9">
      <c r="B22" s="61"/>
      <c r="C22" s="44" t="s">
        <v>165</v>
      </c>
      <c r="D22" s="45" t="s">
        <v>166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</row>
    <row r="23" spans="2:9" ht="15" thickBot="1">
      <c r="B23" s="61"/>
      <c r="C23" s="400" t="s">
        <v>167</v>
      </c>
      <c r="D23" s="401" t="s">
        <v>168</v>
      </c>
      <c r="E23" s="362">
        <v>0.08</v>
      </c>
      <c r="F23" s="362">
        <v>0.08</v>
      </c>
      <c r="G23" s="362">
        <v>0.08</v>
      </c>
      <c r="H23" s="362">
        <v>0.08</v>
      </c>
      <c r="I23" s="362">
        <v>0.08</v>
      </c>
    </row>
    <row r="24" spans="2:9" ht="16.2" customHeight="1">
      <c r="B24" s="61"/>
      <c r="C24" s="979" t="s">
        <v>169</v>
      </c>
      <c r="D24" s="980"/>
      <c r="E24" s="980"/>
      <c r="F24" s="980"/>
      <c r="G24" s="980"/>
      <c r="H24" s="980"/>
      <c r="I24" s="980"/>
    </row>
    <row r="25" spans="2:9">
      <c r="B25" s="61"/>
      <c r="C25" s="154">
        <v>8</v>
      </c>
      <c r="D25" s="155" t="s">
        <v>170</v>
      </c>
      <c r="E25" s="341">
        <v>2.5000000000000001E-2</v>
      </c>
      <c r="F25" s="341">
        <v>2.5000000000000001E-2</v>
      </c>
      <c r="G25" s="341">
        <v>2.5000000000000001E-2</v>
      </c>
      <c r="H25" s="341">
        <v>2.5000000000000001E-2</v>
      </c>
      <c r="I25" s="341">
        <v>2.5000000000000001E-2</v>
      </c>
    </row>
    <row r="26" spans="2:9" ht="20.399999999999999">
      <c r="B26" s="61"/>
      <c r="C26" s="44" t="s">
        <v>122</v>
      </c>
      <c r="D26" s="45" t="s">
        <v>171</v>
      </c>
      <c r="E26" s="340">
        <v>0</v>
      </c>
      <c r="F26" s="340">
        <v>0</v>
      </c>
      <c r="G26" s="340">
        <v>0</v>
      </c>
      <c r="H26" s="340">
        <v>0</v>
      </c>
      <c r="I26" s="340">
        <v>0</v>
      </c>
    </row>
    <row r="27" spans="2:9">
      <c r="B27" s="61"/>
      <c r="C27" s="44">
        <v>9</v>
      </c>
      <c r="D27" s="45" t="s">
        <v>172</v>
      </c>
      <c r="E27" s="340">
        <v>0</v>
      </c>
      <c r="F27" s="340">
        <v>0</v>
      </c>
      <c r="G27" s="340">
        <v>0</v>
      </c>
      <c r="H27" s="340">
        <v>0</v>
      </c>
      <c r="I27" s="340">
        <v>0</v>
      </c>
    </row>
    <row r="28" spans="2:9">
      <c r="B28" s="61"/>
      <c r="C28" s="44" t="s">
        <v>173</v>
      </c>
      <c r="D28" s="45" t="s">
        <v>174</v>
      </c>
      <c r="E28" s="340">
        <v>0</v>
      </c>
      <c r="F28" s="340">
        <v>0</v>
      </c>
      <c r="G28" s="340">
        <v>0</v>
      </c>
      <c r="H28" s="340">
        <v>0</v>
      </c>
      <c r="I28" s="340">
        <v>0</v>
      </c>
    </row>
    <row r="29" spans="2:9">
      <c r="B29" s="61"/>
      <c r="C29" s="44">
        <v>10</v>
      </c>
      <c r="D29" s="45" t="s">
        <v>175</v>
      </c>
      <c r="E29" s="340">
        <v>0</v>
      </c>
      <c r="F29" s="340">
        <v>0</v>
      </c>
      <c r="G29" s="340">
        <v>0</v>
      </c>
      <c r="H29" s="340">
        <v>0</v>
      </c>
      <c r="I29" s="340">
        <v>0</v>
      </c>
    </row>
    <row r="30" spans="2:9">
      <c r="B30" s="61"/>
      <c r="C30" s="44" t="s">
        <v>176</v>
      </c>
      <c r="D30" s="45" t="s">
        <v>177</v>
      </c>
      <c r="E30" s="340">
        <v>2.5000000000000001E-3</v>
      </c>
      <c r="F30" s="340">
        <v>2.5000000000000001E-3</v>
      </c>
      <c r="G30" s="340">
        <v>2.5000000000000001E-3</v>
      </c>
      <c r="H30" s="340">
        <v>2.5000000000000001E-3</v>
      </c>
      <c r="I30" s="340">
        <v>2.5000000000000001E-3</v>
      </c>
    </row>
    <row r="31" spans="2:9">
      <c r="B31" s="61"/>
      <c r="C31" s="44">
        <v>11</v>
      </c>
      <c r="D31" s="45" t="s">
        <v>178</v>
      </c>
      <c r="E31" s="340">
        <v>2.75E-2</v>
      </c>
      <c r="F31" s="340">
        <v>2.75E-2</v>
      </c>
      <c r="G31" s="340">
        <v>2.75E-2</v>
      </c>
      <c r="H31" s="340">
        <v>2.75E-2</v>
      </c>
      <c r="I31" s="340">
        <v>2.75E-2</v>
      </c>
    </row>
    <row r="32" spans="2:9">
      <c r="B32" s="61"/>
      <c r="C32" s="44" t="s">
        <v>179</v>
      </c>
      <c r="D32" s="45" t="s">
        <v>180</v>
      </c>
      <c r="E32" s="340">
        <v>0.1075</v>
      </c>
      <c r="F32" s="340">
        <v>0.1075</v>
      </c>
      <c r="G32" s="340">
        <v>0.1075</v>
      </c>
      <c r="H32" s="340">
        <v>0.1075</v>
      </c>
      <c r="I32" s="340">
        <v>0.1075</v>
      </c>
    </row>
    <row r="33" spans="2:9" ht="16.5" customHeight="1" thickBot="1">
      <c r="B33" s="61"/>
      <c r="C33" s="400">
        <v>12</v>
      </c>
      <c r="D33" s="401" t="s">
        <v>181</v>
      </c>
      <c r="E33" s="165">
        <v>414540.185</v>
      </c>
      <c r="F33" s="165">
        <v>401947.68</v>
      </c>
      <c r="G33" s="165">
        <v>421681.84100000001</v>
      </c>
      <c r="H33" s="165">
        <v>398648.18300000002</v>
      </c>
      <c r="I33" s="165">
        <v>396477.29200000002</v>
      </c>
    </row>
    <row r="34" spans="2:9" ht="16.2" customHeight="1">
      <c r="B34" s="61"/>
      <c r="C34" s="979" t="s">
        <v>182</v>
      </c>
      <c r="D34" s="980"/>
      <c r="E34" s="980"/>
      <c r="F34" s="980"/>
      <c r="G34" s="980"/>
      <c r="H34" s="980"/>
      <c r="I34" s="980"/>
    </row>
    <row r="35" spans="2:9">
      <c r="B35" s="61"/>
      <c r="C35" s="154">
        <v>13</v>
      </c>
      <c r="D35" s="155" t="s">
        <v>183</v>
      </c>
      <c r="E35" s="66">
        <v>31262608.243999999</v>
      </c>
      <c r="F35" s="66">
        <v>29479740.144000001</v>
      </c>
      <c r="G35" s="66">
        <v>26806193.806000002</v>
      </c>
      <c r="H35" s="66">
        <v>26448492.210000001</v>
      </c>
      <c r="I35" s="66">
        <v>26777894.592999998</v>
      </c>
    </row>
    <row r="36" spans="2:9" ht="15" thickBot="1">
      <c r="B36" s="61"/>
      <c r="C36" s="400">
        <v>14</v>
      </c>
      <c r="D36" s="401" t="s">
        <v>184</v>
      </c>
      <c r="E36" s="362">
        <v>2.3300000000000001E-2</v>
      </c>
      <c r="F36" s="362">
        <v>2.4400000000000002E-2</v>
      </c>
      <c r="G36" s="362">
        <v>2.7699999999999999E-2</v>
      </c>
      <c r="H36" s="362">
        <v>2.7400000000000001E-2</v>
      </c>
      <c r="I36" s="362">
        <v>2.7099999999999999E-2</v>
      </c>
    </row>
    <row r="37" spans="2:9" ht="16.2" customHeight="1">
      <c r="C37" s="979" t="s">
        <v>185</v>
      </c>
      <c r="D37" s="980"/>
      <c r="E37" s="980"/>
      <c r="F37" s="980"/>
      <c r="G37" s="980"/>
      <c r="H37" s="980"/>
      <c r="I37" s="980"/>
    </row>
    <row r="38" spans="2:9" s="54" customFormat="1">
      <c r="C38" s="154" t="s">
        <v>186</v>
      </c>
      <c r="D38" s="155" t="s">
        <v>187</v>
      </c>
      <c r="E38" s="341" t="s">
        <v>1286</v>
      </c>
      <c r="F38" s="341" t="s">
        <v>1286</v>
      </c>
      <c r="G38" s="341" t="s">
        <v>1286</v>
      </c>
      <c r="H38" s="341" t="s">
        <v>1286</v>
      </c>
      <c r="I38" s="341" t="s">
        <v>1286</v>
      </c>
    </row>
    <row r="39" spans="2:9" s="54" customFormat="1">
      <c r="C39" s="44" t="s">
        <v>188</v>
      </c>
      <c r="D39" s="45" t="s">
        <v>164</v>
      </c>
      <c r="E39" s="340" t="s">
        <v>1286</v>
      </c>
      <c r="F39" s="340" t="s">
        <v>1286</v>
      </c>
      <c r="G39" s="340" t="s">
        <v>1286</v>
      </c>
      <c r="H39" s="340" t="s">
        <v>1286</v>
      </c>
      <c r="I39" s="340" t="s">
        <v>1286</v>
      </c>
    </row>
    <row r="40" spans="2:9" s="54" customFormat="1" ht="15" thickBot="1">
      <c r="C40" s="400" t="s">
        <v>189</v>
      </c>
      <c r="D40" s="401" t="s">
        <v>190</v>
      </c>
      <c r="E40" s="362">
        <v>0.03</v>
      </c>
      <c r="F40" s="362">
        <v>0.03</v>
      </c>
      <c r="G40" s="362">
        <v>0.03</v>
      </c>
      <c r="H40" s="362">
        <v>0.03</v>
      </c>
      <c r="I40" s="362">
        <v>0.03</v>
      </c>
    </row>
    <row r="41" spans="2:9" s="54" customFormat="1" ht="16.2" customHeight="1">
      <c r="C41" s="979" t="s">
        <v>191</v>
      </c>
      <c r="D41" s="980"/>
      <c r="E41" s="980"/>
      <c r="F41" s="980"/>
      <c r="G41" s="980"/>
      <c r="H41" s="980"/>
      <c r="I41" s="980"/>
    </row>
    <row r="42" spans="2:9" s="54" customFormat="1">
      <c r="C42" s="154" t="s">
        <v>192</v>
      </c>
      <c r="D42" s="155" t="s">
        <v>193</v>
      </c>
      <c r="E42" s="341" t="s">
        <v>1286</v>
      </c>
      <c r="F42" s="341" t="s">
        <v>1286</v>
      </c>
      <c r="G42" s="341" t="s">
        <v>1286</v>
      </c>
      <c r="H42" s="341" t="s">
        <v>1286</v>
      </c>
      <c r="I42" s="341" t="s">
        <v>1286</v>
      </c>
    </row>
    <row r="43" spans="2:9" s="54" customFormat="1" ht="15" thickBot="1">
      <c r="C43" s="400" t="s">
        <v>194</v>
      </c>
      <c r="D43" s="401" t="s">
        <v>195</v>
      </c>
      <c r="E43" s="362">
        <v>0.03</v>
      </c>
      <c r="F43" s="362">
        <v>0.03</v>
      </c>
      <c r="G43" s="362">
        <v>0.03</v>
      </c>
      <c r="H43" s="362">
        <v>0.03</v>
      </c>
      <c r="I43" s="362">
        <v>0.03</v>
      </c>
    </row>
    <row r="44" spans="2:9" ht="16.2" customHeight="1">
      <c r="B44" s="61"/>
      <c r="C44" s="979" t="s">
        <v>196</v>
      </c>
      <c r="D44" s="980"/>
      <c r="E44" s="980"/>
      <c r="F44" s="980"/>
      <c r="G44" s="980"/>
      <c r="H44" s="980"/>
      <c r="I44" s="980"/>
    </row>
    <row r="45" spans="2:9">
      <c r="B45" s="61"/>
      <c r="C45" s="154">
        <v>15</v>
      </c>
      <c r="D45" s="155" t="s">
        <v>197</v>
      </c>
      <c r="E45" s="66">
        <v>13166530.069</v>
      </c>
      <c r="F45" s="66">
        <v>8845035.7180000003</v>
      </c>
      <c r="G45" s="66">
        <v>5905336.2860000003</v>
      </c>
      <c r="H45" s="66">
        <v>5933387.5489999996</v>
      </c>
      <c r="I45" s="66">
        <v>7758966.574</v>
      </c>
    </row>
    <row r="46" spans="2:9">
      <c r="B46" s="61"/>
      <c r="C46" s="44" t="s">
        <v>198</v>
      </c>
      <c r="D46" s="45" t="s">
        <v>199</v>
      </c>
      <c r="E46" s="46">
        <v>9453462.1040000003</v>
      </c>
      <c r="F46" s="46">
        <v>7489827.9800000004</v>
      </c>
      <c r="G46" s="46">
        <v>6909858.1380000003</v>
      </c>
      <c r="H46" s="46">
        <v>6955393.3559999997</v>
      </c>
      <c r="I46" s="46">
        <v>7816054.9740000004</v>
      </c>
    </row>
    <row r="47" spans="2:9">
      <c r="B47" s="61"/>
      <c r="C47" s="44" t="s">
        <v>200</v>
      </c>
      <c r="D47" s="45" t="s">
        <v>201</v>
      </c>
      <c r="E47" s="46">
        <v>657454.86499999999</v>
      </c>
      <c r="F47" s="46">
        <v>1585176.365</v>
      </c>
      <c r="G47" s="46">
        <v>1644748.97</v>
      </c>
      <c r="H47" s="46">
        <v>1579203.9110000001</v>
      </c>
      <c r="I47" s="46">
        <v>738596.93200000003</v>
      </c>
    </row>
    <row r="48" spans="2:9">
      <c r="B48" s="61"/>
      <c r="C48" s="44">
        <v>16</v>
      </c>
      <c r="D48" s="45" t="s">
        <v>202</v>
      </c>
      <c r="E48" s="46">
        <v>8796007.2390000001</v>
      </c>
      <c r="F48" s="46">
        <v>5904651.6160000004</v>
      </c>
      <c r="G48" s="46">
        <v>5265109.1679999996</v>
      </c>
      <c r="H48" s="46">
        <v>5376189.4450000003</v>
      </c>
      <c r="I48" s="46">
        <v>7077458.0420000004</v>
      </c>
    </row>
    <row r="49" spans="2:9" ht="15" thickBot="1">
      <c r="B49" s="61"/>
      <c r="C49" s="400">
        <v>17</v>
      </c>
      <c r="D49" s="401" t="s">
        <v>203</v>
      </c>
      <c r="E49" s="362">
        <v>1.4968999999999999</v>
      </c>
      <c r="F49" s="362">
        <v>1.498</v>
      </c>
      <c r="G49" s="362">
        <v>1.1215999999999999</v>
      </c>
      <c r="H49" s="362">
        <v>1.1035999999999999</v>
      </c>
      <c r="I49" s="362">
        <v>1.0963000000000001</v>
      </c>
    </row>
    <row r="50" spans="2:9" ht="16.2" customHeight="1">
      <c r="B50" s="61"/>
      <c r="C50" s="979" t="s">
        <v>204</v>
      </c>
      <c r="D50" s="980"/>
      <c r="E50" s="980"/>
      <c r="F50" s="980"/>
      <c r="G50" s="980"/>
      <c r="H50" s="980"/>
      <c r="I50" s="980"/>
    </row>
    <row r="51" spans="2:9">
      <c r="B51" s="61"/>
      <c r="C51" s="154">
        <v>18</v>
      </c>
      <c r="D51" s="155" t="s">
        <v>205</v>
      </c>
      <c r="E51" s="66">
        <v>12722669.387</v>
      </c>
      <c r="F51" s="66">
        <v>11761923.588</v>
      </c>
      <c r="G51" s="66">
        <v>10352154.913000001</v>
      </c>
      <c r="H51" s="66">
        <v>10183084.651000001</v>
      </c>
      <c r="I51" s="66">
        <v>10607859.74</v>
      </c>
    </row>
    <row r="52" spans="2:9">
      <c r="B52" s="61"/>
      <c r="C52" s="44">
        <v>19</v>
      </c>
      <c r="D52" s="45" t="s">
        <v>206</v>
      </c>
      <c r="E52" s="46">
        <v>7737353.8890000004</v>
      </c>
      <c r="F52" s="46">
        <v>7956945.4359999998</v>
      </c>
      <c r="G52" s="46">
        <v>7634275.5719999997</v>
      </c>
      <c r="H52" s="46">
        <v>8215763.2220000001</v>
      </c>
      <c r="I52" s="46">
        <v>7714975.2659999998</v>
      </c>
    </row>
    <row r="53" spans="2:9" ht="15" thickBot="1">
      <c r="B53" s="61"/>
      <c r="C53" s="404">
        <v>20</v>
      </c>
      <c r="D53" s="402" t="s">
        <v>207</v>
      </c>
      <c r="E53" s="403">
        <v>1.6443000000000001</v>
      </c>
      <c r="F53" s="403">
        <v>1.4782</v>
      </c>
      <c r="G53" s="403">
        <v>1.3560000000000001</v>
      </c>
      <c r="H53" s="403">
        <v>1.2395</v>
      </c>
      <c r="I53" s="403">
        <v>1.375</v>
      </c>
    </row>
    <row r="54" spans="2:9">
      <c r="B54" s="61"/>
    </row>
    <row r="55" spans="2:9">
      <c r="B55" s="61"/>
      <c r="G55" s="714"/>
    </row>
    <row r="56" spans="2:9">
      <c r="B56" s="61"/>
    </row>
    <row r="57" spans="2:9">
      <c r="B57" s="61"/>
    </row>
    <row r="58" spans="2:9">
      <c r="B58" s="61"/>
    </row>
    <row r="59" spans="2:9">
      <c r="B59" s="61"/>
    </row>
    <row r="60" spans="2:9">
      <c r="B60" s="61"/>
    </row>
    <row r="61" spans="2:9">
      <c r="B61" s="61"/>
    </row>
    <row r="62" spans="2:9">
      <c r="B62" s="61"/>
    </row>
    <row r="63" spans="2:9">
      <c r="B63" s="61"/>
    </row>
    <row r="64" spans="2:9">
      <c r="B64" s="61"/>
    </row>
    <row r="65" spans="2:2">
      <c r="B65" s="61"/>
    </row>
    <row r="66" spans="2:2">
      <c r="B66" s="61"/>
    </row>
    <row r="67" spans="2:2">
      <c r="B67" s="61"/>
    </row>
    <row r="68" spans="2:2">
      <c r="B68" s="61"/>
    </row>
    <row r="69" spans="2:2">
      <c r="B69" s="61"/>
    </row>
    <row r="70" spans="2:2">
      <c r="B70" s="61"/>
    </row>
    <row r="71" spans="2:2">
      <c r="B71" s="61"/>
    </row>
    <row r="72" spans="2:2">
      <c r="B72" s="61"/>
    </row>
    <row r="73" spans="2:2">
      <c r="B73" s="61"/>
    </row>
    <row r="74" spans="2:2">
      <c r="B74" s="61"/>
    </row>
    <row r="75" spans="2:2">
      <c r="B75" s="61"/>
    </row>
    <row r="76" spans="2:2">
      <c r="B76" s="61"/>
    </row>
    <row r="77" spans="2:2">
      <c r="B77" s="61"/>
    </row>
    <row r="78" spans="2:2">
      <c r="B78" s="61"/>
    </row>
    <row r="79" spans="2:2">
      <c r="B79" s="61"/>
    </row>
    <row r="80" spans="2:2">
      <c r="B80" s="61"/>
    </row>
    <row r="81" spans="2:2">
      <c r="B81" s="61"/>
    </row>
    <row r="82" spans="2:2">
      <c r="B82" s="61"/>
    </row>
    <row r="83" spans="2:2">
      <c r="B83" s="61"/>
    </row>
    <row r="84" spans="2:2">
      <c r="B84" s="61"/>
    </row>
    <row r="85" spans="2:2">
      <c r="B85" s="61"/>
    </row>
    <row r="86" spans="2:2">
      <c r="B86" s="61"/>
    </row>
    <row r="87" spans="2:2">
      <c r="B87" s="61"/>
    </row>
    <row r="88" spans="2:2">
      <c r="B88" s="61"/>
    </row>
    <row r="89" spans="2:2">
      <c r="B89" s="61"/>
    </row>
    <row r="90" spans="2:2">
      <c r="B90" s="61"/>
    </row>
    <row r="91" spans="2:2">
      <c r="B91" s="61"/>
    </row>
    <row r="92" spans="2:2">
      <c r="B92" s="61"/>
    </row>
    <row r="93" spans="2:2">
      <c r="B93" s="61"/>
    </row>
    <row r="94" spans="2:2">
      <c r="B94" s="61"/>
    </row>
    <row r="95" spans="2:2">
      <c r="B95" s="61"/>
    </row>
    <row r="96" spans="2:2">
      <c r="B96" s="61"/>
    </row>
    <row r="97" spans="2:11">
      <c r="B97" s="61"/>
    </row>
    <row r="98" spans="2:11">
      <c r="B98" s="61"/>
    </row>
    <row r="99" spans="2:11">
      <c r="B99" s="61"/>
    </row>
    <row r="100" spans="2:11">
      <c r="B100" s="61"/>
    </row>
    <row r="101" spans="2:11">
      <c r="B101" s="61"/>
    </row>
    <row r="102" spans="2:11">
      <c r="B102" s="61"/>
    </row>
    <row r="103" spans="2:11">
      <c r="B103" s="61"/>
    </row>
    <row r="104" spans="2:11">
      <c r="B104" s="61"/>
    </row>
    <row r="105" spans="2:11">
      <c r="B105" s="61"/>
    </row>
    <row r="106" spans="2:11">
      <c r="B106" s="61"/>
    </row>
    <row r="107" spans="2:11">
      <c r="B107" s="61"/>
      <c r="C107" s="61"/>
      <c r="D107" s="61"/>
      <c r="E107" s="64"/>
      <c r="F107" s="64"/>
      <c r="G107" s="64"/>
      <c r="H107" s="64"/>
      <c r="I107" s="64"/>
      <c r="J107" s="61"/>
      <c r="K107" s="61"/>
    </row>
    <row r="108" spans="2:11">
      <c r="B108" s="61"/>
      <c r="C108" s="61"/>
      <c r="D108" s="61"/>
      <c r="E108" s="64"/>
      <c r="F108" s="64"/>
      <c r="G108" s="64"/>
      <c r="H108" s="64"/>
      <c r="I108" s="64"/>
      <c r="J108" s="61"/>
      <c r="K108" s="61"/>
    </row>
    <row r="109" spans="2:11">
      <c r="B109" s="61"/>
      <c r="C109" s="61"/>
      <c r="D109" s="61"/>
      <c r="E109" s="64"/>
      <c r="F109" s="64"/>
      <c r="G109" s="64"/>
      <c r="H109" s="64"/>
      <c r="I109" s="64"/>
      <c r="J109" s="61"/>
      <c r="K109" s="61"/>
    </row>
    <row r="110" spans="2:11">
      <c r="B110" s="61"/>
      <c r="C110" s="61"/>
      <c r="D110" s="61"/>
      <c r="E110" s="64"/>
      <c r="F110" s="64"/>
      <c r="G110" s="64"/>
      <c r="H110" s="64"/>
      <c r="I110" s="64"/>
      <c r="J110" s="61"/>
      <c r="K110" s="61"/>
    </row>
    <row r="111" spans="2:11">
      <c r="B111" s="61"/>
      <c r="C111" s="61"/>
      <c r="D111" s="61"/>
      <c r="E111" s="64"/>
      <c r="F111" s="64"/>
      <c r="G111" s="64"/>
      <c r="H111" s="64"/>
      <c r="I111" s="64"/>
      <c r="J111" s="61"/>
      <c r="K111" s="61"/>
    </row>
    <row r="112" spans="2:11">
      <c r="B112" s="61"/>
      <c r="C112" s="61"/>
      <c r="D112" s="61"/>
      <c r="E112" s="64"/>
      <c r="F112" s="64"/>
      <c r="G112" s="64"/>
      <c r="H112" s="64"/>
      <c r="I112" s="64"/>
      <c r="J112" s="61"/>
      <c r="K112" s="61"/>
    </row>
    <row r="113" spans="2:11">
      <c r="B113" s="61"/>
      <c r="C113" s="61"/>
      <c r="D113" s="61"/>
      <c r="E113" s="64"/>
      <c r="F113" s="64"/>
      <c r="G113" s="64"/>
      <c r="H113" s="64"/>
      <c r="I113" s="64"/>
      <c r="J113" s="61"/>
      <c r="K113" s="61"/>
    </row>
    <row r="114" spans="2:11">
      <c r="B114" s="61"/>
      <c r="C114" s="61"/>
      <c r="D114" s="61"/>
      <c r="E114" s="64"/>
      <c r="F114" s="64"/>
      <c r="G114" s="64"/>
      <c r="H114" s="64"/>
      <c r="I114" s="64"/>
      <c r="J114" s="61"/>
      <c r="K114" s="61"/>
    </row>
    <row r="115" spans="2:11">
      <c r="B115" s="61"/>
      <c r="C115" s="61"/>
      <c r="D115" s="61"/>
      <c r="E115" s="64"/>
      <c r="F115" s="64"/>
      <c r="G115" s="64"/>
      <c r="H115" s="64"/>
      <c r="I115" s="64"/>
      <c r="J115" s="61"/>
      <c r="K115" s="61"/>
    </row>
    <row r="116" spans="2:11">
      <c r="B116" s="61"/>
      <c r="C116" s="61"/>
      <c r="D116" s="61"/>
      <c r="E116" s="64"/>
      <c r="F116" s="64"/>
      <c r="G116" s="64"/>
      <c r="H116" s="64"/>
      <c r="I116" s="64"/>
      <c r="J116" s="61"/>
      <c r="K116" s="61"/>
    </row>
    <row r="117" spans="2:11">
      <c r="B117" s="61"/>
      <c r="C117" s="61"/>
      <c r="D117" s="61"/>
      <c r="E117" s="64"/>
      <c r="F117" s="64"/>
      <c r="G117" s="64"/>
      <c r="H117" s="64"/>
      <c r="I117" s="64"/>
      <c r="J117" s="61"/>
      <c r="K117" s="61"/>
    </row>
    <row r="118" spans="2:11">
      <c r="B118" s="61"/>
      <c r="C118" s="61"/>
      <c r="D118" s="61"/>
      <c r="E118" s="64"/>
      <c r="F118" s="64"/>
      <c r="G118" s="64"/>
      <c r="H118" s="64"/>
      <c r="I118" s="64"/>
      <c r="J118" s="61"/>
      <c r="K118" s="61"/>
    </row>
    <row r="119" spans="2:11">
      <c r="B119" s="61"/>
      <c r="C119" s="61"/>
      <c r="D119" s="61"/>
      <c r="E119" s="64"/>
      <c r="F119" s="64"/>
      <c r="G119" s="64"/>
      <c r="H119" s="64"/>
      <c r="I119" s="64"/>
      <c r="J119" s="61"/>
      <c r="K119" s="61"/>
    </row>
    <row r="120" spans="2:11">
      <c r="B120" s="61"/>
      <c r="C120" s="61"/>
      <c r="D120" s="61"/>
      <c r="E120" s="64"/>
      <c r="F120" s="64"/>
      <c r="G120" s="64"/>
      <c r="H120" s="64"/>
      <c r="I120" s="64"/>
      <c r="J120" s="61"/>
      <c r="K120" s="61"/>
    </row>
    <row r="121" spans="2:11">
      <c r="B121" s="61"/>
      <c r="C121" s="61"/>
      <c r="D121" s="61"/>
      <c r="E121" s="64"/>
      <c r="F121" s="64"/>
      <c r="G121" s="64"/>
      <c r="H121" s="64"/>
      <c r="I121" s="64"/>
      <c r="J121" s="61"/>
      <c r="K121" s="61"/>
    </row>
    <row r="122" spans="2:11">
      <c r="B122" s="61"/>
      <c r="C122" s="61"/>
      <c r="D122" s="61"/>
      <c r="E122" s="64"/>
      <c r="F122" s="64"/>
      <c r="G122" s="64"/>
      <c r="H122" s="64"/>
      <c r="I122" s="64"/>
      <c r="J122" s="61"/>
      <c r="K122" s="61"/>
    </row>
    <row r="123" spans="2:11">
      <c r="B123" s="61"/>
      <c r="C123" s="61"/>
      <c r="D123" s="61"/>
      <c r="E123" s="64"/>
      <c r="F123" s="64"/>
      <c r="G123" s="64"/>
      <c r="H123" s="64"/>
      <c r="I123" s="64"/>
      <c r="J123" s="61"/>
      <c r="K123" s="61"/>
    </row>
    <row r="124" spans="2:11">
      <c r="B124" s="61"/>
      <c r="C124" s="61"/>
      <c r="D124" s="61"/>
      <c r="E124" s="64"/>
      <c r="F124" s="64"/>
      <c r="G124" s="64"/>
      <c r="H124" s="64"/>
      <c r="I124" s="64"/>
      <c r="J124" s="61"/>
      <c r="K124" s="61"/>
    </row>
    <row r="125" spans="2:11">
      <c r="B125" s="61"/>
      <c r="C125" s="61"/>
      <c r="D125" s="61"/>
      <c r="E125" s="64"/>
      <c r="F125" s="64"/>
      <c r="G125" s="64"/>
      <c r="H125" s="64"/>
      <c r="I125" s="64"/>
      <c r="J125" s="61"/>
      <c r="K125" s="61"/>
    </row>
    <row r="126" spans="2:11">
      <c r="B126" s="61"/>
      <c r="C126" s="61"/>
      <c r="D126" s="61"/>
      <c r="E126" s="64"/>
      <c r="F126" s="64"/>
      <c r="G126" s="64"/>
      <c r="H126" s="64"/>
      <c r="I126" s="64"/>
      <c r="J126" s="61"/>
      <c r="K126" s="61"/>
    </row>
    <row r="127" spans="2:11">
      <c r="B127" s="61"/>
      <c r="C127" s="61"/>
      <c r="D127" s="61"/>
      <c r="E127" s="64"/>
      <c r="F127" s="64"/>
      <c r="G127" s="64"/>
      <c r="H127" s="64"/>
      <c r="I127" s="64"/>
      <c r="J127" s="61"/>
      <c r="K127" s="61"/>
    </row>
    <row r="128" spans="2:11">
      <c r="B128" s="61"/>
      <c r="C128" s="61"/>
      <c r="D128" s="61"/>
      <c r="E128" s="64"/>
      <c r="F128" s="64"/>
      <c r="G128" s="64"/>
      <c r="H128" s="64"/>
      <c r="I128" s="64"/>
      <c r="J128" s="61"/>
      <c r="K128" s="61"/>
    </row>
    <row r="129" spans="2:11">
      <c r="B129" s="61"/>
      <c r="C129" s="61"/>
      <c r="D129" s="61"/>
      <c r="E129" s="64"/>
      <c r="F129" s="64"/>
      <c r="G129" s="64"/>
      <c r="H129" s="64"/>
      <c r="I129" s="64"/>
      <c r="J129" s="61"/>
      <c r="K129" s="61"/>
    </row>
    <row r="130" spans="2:11">
      <c r="B130" s="61"/>
      <c r="C130" s="61"/>
      <c r="D130" s="61"/>
      <c r="E130" s="64"/>
      <c r="F130" s="64"/>
      <c r="G130" s="64"/>
      <c r="H130" s="64"/>
      <c r="I130" s="64"/>
      <c r="J130" s="61"/>
      <c r="K130" s="61"/>
    </row>
    <row r="131" spans="2:11">
      <c r="B131" s="61"/>
      <c r="C131" s="61"/>
      <c r="D131" s="61"/>
      <c r="E131" s="64"/>
      <c r="F131" s="64"/>
      <c r="G131" s="64"/>
      <c r="H131" s="64"/>
      <c r="I131" s="64"/>
      <c r="J131" s="61"/>
      <c r="K131" s="61"/>
    </row>
    <row r="132" spans="2:11">
      <c r="B132" s="61"/>
      <c r="C132" s="61"/>
      <c r="D132" s="61"/>
      <c r="E132" s="64"/>
      <c r="F132" s="64"/>
      <c r="G132" s="64"/>
      <c r="H132" s="64"/>
      <c r="I132" s="64"/>
      <c r="J132" s="61"/>
      <c r="K132" s="61"/>
    </row>
    <row r="133" spans="2:11">
      <c r="B133" s="61"/>
      <c r="C133" s="61"/>
      <c r="D133" s="61"/>
      <c r="E133" s="64"/>
      <c r="F133" s="64"/>
      <c r="G133" s="64"/>
      <c r="H133" s="64"/>
      <c r="I133" s="64"/>
      <c r="J133" s="61"/>
      <c r="K133" s="61"/>
    </row>
    <row r="134" spans="2:11">
      <c r="B134" s="61"/>
      <c r="C134" s="61"/>
      <c r="D134" s="61"/>
      <c r="E134" s="64"/>
      <c r="F134" s="64"/>
      <c r="G134" s="64"/>
      <c r="H134" s="64"/>
      <c r="I134" s="64"/>
      <c r="J134" s="61"/>
      <c r="K134" s="61"/>
    </row>
    <row r="135" spans="2:11">
      <c r="B135" s="61"/>
      <c r="C135" s="61"/>
      <c r="D135" s="61"/>
      <c r="E135" s="64"/>
      <c r="F135" s="64"/>
      <c r="G135" s="64"/>
      <c r="H135" s="64"/>
      <c r="I135" s="64"/>
      <c r="J135" s="61"/>
      <c r="K135" s="61"/>
    </row>
    <row r="136" spans="2:11">
      <c r="B136" s="61"/>
      <c r="C136" s="61"/>
      <c r="D136" s="61"/>
      <c r="E136" s="64"/>
      <c r="F136" s="64"/>
      <c r="G136" s="64"/>
      <c r="H136" s="64"/>
      <c r="I136" s="64"/>
      <c r="J136" s="61"/>
      <c r="K136" s="61"/>
    </row>
  </sheetData>
  <sheetProtection algorithmName="SHA-512" hashValue="44hqncE9J1CoLwi+oIJAfgBnCTzyHYC4RwAoH31s89QmH+p8ob7qdma37RD1lEf6p21sdTe0UrVAIMsQ0fkQyA==" saltValue="OjeoGGkh4unx5q/hAMcgfA==" spinCount="100000" sheet="1" formatCells="0" formatColumns="0" formatRows="0" insertColumns="0" insertRows="0" insertHyperlinks="0" deleteColumns="0" deleteRows="0" sort="0" autoFilter="0" pivotTables="0"/>
  <mergeCells count="10">
    <mergeCell ref="C9:I9"/>
    <mergeCell ref="C13:I13"/>
    <mergeCell ref="C37:I37"/>
    <mergeCell ref="C41:I41"/>
    <mergeCell ref="C44:I44"/>
    <mergeCell ref="C50:I50"/>
    <mergeCell ref="C15:I15"/>
    <mergeCell ref="C19:I19"/>
    <mergeCell ref="C24:I24"/>
    <mergeCell ref="C34:I34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I</oddHead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C3:J26"/>
  <sheetViews>
    <sheetView showGridLines="0" zoomScaleNormal="100" zoomScalePageLayoutView="80" workbookViewId="0">
      <selection activeCell="XFD14" sqref="XFD14"/>
    </sheetView>
  </sheetViews>
  <sheetFormatPr defaultColWidth="9.109375" defaultRowHeight="14.4"/>
  <cols>
    <col min="1" max="1" width="2.6640625" style="23" customWidth="1"/>
    <col min="2" max="2" width="9.109375" style="23" customWidth="1"/>
    <col min="3" max="3" width="3.33203125" style="23" customWidth="1"/>
    <col min="4" max="4" width="48.44140625" style="23" customWidth="1"/>
    <col min="5" max="8" width="21.109375" style="23" customWidth="1"/>
    <col min="9" max="10" width="20" style="23" customWidth="1"/>
    <col min="11" max="11" width="9.109375" style="23" customWidth="1"/>
    <col min="12" max="16384" width="9.109375" style="23"/>
  </cols>
  <sheetData>
    <row r="3" spans="3:10" ht="21" customHeight="1">
      <c r="D3" s="41" t="s">
        <v>786</v>
      </c>
    </row>
    <row r="4" spans="3:10" ht="17.399999999999999" customHeight="1">
      <c r="D4" s="976" t="s">
        <v>978</v>
      </c>
      <c r="E4" s="1001"/>
    </row>
    <row r="5" spans="3:10" ht="15" thickBot="1"/>
    <row r="6" spans="3:10" ht="43.5" customHeight="1" thickBot="1">
      <c r="C6" s="167"/>
      <c r="D6" s="1091"/>
      <c r="E6" s="1088" t="s">
        <v>787</v>
      </c>
      <c r="F6" s="1089"/>
      <c r="G6" s="1090" t="s">
        <v>788</v>
      </c>
      <c r="H6" s="1089"/>
      <c r="I6" s="1090" t="s">
        <v>789</v>
      </c>
      <c r="J6" s="980"/>
    </row>
    <row r="7" spans="3:10" ht="27.75" customHeight="1" thickTop="1">
      <c r="C7" s="167"/>
      <c r="D7" s="1092"/>
      <c r="E7" s="895" t="s">
        <v>737</v>
      </c>
      <c r="F7" s="896" t="s">
        <v>505</v>
      </c>
      <c r="G7" s="895" t="s">
        <v>737</v>
      </c>
      <c r="H7" s="896" t="s">
        <v>505</v>
      </c>
      <c r="I7" s="895" t="s">
        <v>790</v>
      </c>
      <c r="J7" s="895" t="s">
        <v>791</v>
      </c>
    </row>
    <row r="8" spans="3:10" ht="16.95" customHeight="1" thickBot="1">
      <c r="C8" s="492"/>
      <c r="D8" s="1093" t="s">
        <v>792</v>
      </c>
      <c r="E8" s="897" t="s">
        <v>110</v>
      </c>
      <c r="F8" s="897" t="s">
        <v>111</v>
      </c>
      <c r="G8" s="897" t="s">
        <v>112</v>
      </c>
      <c r="H8" s="897" t="s">
        <v>148</v>
      </c>
      <c r="I8" s="897" t="s">
        <v>149</v>
      </c>
      <c r="J8" s="897" t="s">
        <v>210</v>
      </c>
    </row>
    <row r="9" spans="3:10">
      <c r="C9" s="166">
        <v>1</v>
      </c>
      <c r="D9" s="166" t="s">
        <v>793</v>
      </c>
      <c r="E9" s="66">
        <v>18578000.476</v>
      </c>
      <c r="F9" s="66">
        <v>0</v>
      </c>
      <c r="G9" s="66">
        <v>18851963.092999998</v>
      </c>
      <c r="H9" s="66">
        <v>67484.619000000006</v>
      </c>
      <c r="I9" s="66">
        <v>213718.62299999999</v>
      </c>
      <c r="J9" s="804">
        <v>1.1299999999999999E-2</v>
      </c>
    </row>
    <row r="10" spans="3:10">
      <c r="C10" s="123">
        <v>2</v>
      </c>
      <c r="D10" s="123" t="s">
        <v>794</v>
      </c>
      <c r="E10" s="46">
        <v>3125828.52</v>
      </c>
      <c r="F10" s="46">
        <v>0</v>
      </c>
      <c r="G10" s="46">
        <v>3125509.5159999998</v>
      </c>
      <c r="H10" s="46">
        <v>0</v>
      </c>
      <c r="I10" s="46">
        <v>625101.90300000005</v>
      </c>
      <c r="J10" s="805">
        <v>0.2</v>
      </c>
    </row>
    <row r="11" spans="3:10">
      <c r="C11" s="123">
        <v>3</v>
      </c>
      <c r="D11" s="123" t="s">
        <v>795</v>
      </c>
      <c r="E11" s="46">
        <v>623.11900000000003</v>
      </c>
      <c r="F11" s="46">
        <v>0</v>
      </c>
      <c r="G11" s="46">
        <v>623.11900000000003</v>
      </c>
      <c r="H11" s="46">
        <v>0</v>
      </c>
      <c r="I11" s="46">
        <v>311.55900000000003</v>
      </c>
      <c r="J11" s="805">
        <v>0.5</v>
      </c>
    </row>
    <row r="12" spans="3:10">
      <c r="C12" s="123">
        <v>4</v>
      </c>
      <c r="D12" s="123" t="s">
        <v>796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805">
        <v>0</v>
      </c>
    </row>
    <row r="13" spans="3:10">
      <c r="C13" s="123">
        <v>5</v>
      </c>
      <c r="D13" s="123" t="s">
        <v>797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805">
        <v>0</v>
      </c>
    </row>
    <row r="14" spans="3:10">
      <c r="C14" s="123">
        <v>6</v>
      </c>
      <c r="D14" s="123" t="s">
        <v>564</v>
      </c>
      <c r="E14" s="46">
        <v>4290052.2609999999</v>
      </c>
      <c r="F14" s="46">
        <v>836935.72900000005</v>
      </c>
      <c r="G14" s="46">
        <v>4286609.9040000001</v>
      </c>
      <c r="H14" s="46">
        <v>168128.14600000001</v>
      </c>
      <c r="I14" s="46">
        <v>114691.323</v>
      </c>
      <c r="J14" s="805">
        <v>2.5700000000000001E-2</v>
      </c>
    </row>
    <row r="15" spans="3:10">
      <c r="C15" s="123">
        <v>7</v>
      </c>
      <c r="D15" s="123" t="s">
        <v>570</v>
      </c>
      <c r="E15" s="46">
        <v>596040.00399999996</v>
      </c>
      <c r="F15" s="46">
        <v>243503.405</v>
      </c>
      <c r="G15" s="46">
        <v>547382.54399999999</v>
      </c>
      <c r="H15" s="46">
        <v>67282.759000000005</v>
      </c>
      <c r="I15" s="46">
        <v>577932.33700000006</v>
      </c>
      <c r="J15" s="805">
        <v>0.94020000000000004</v>
      </c>
    </row>
    <row r="16" spans="3:10">
      <c r="C16" s="123">
        <v>8</v>
      </c>
      <c r="D16" s="123" t="s">
        <v>568</v>
      </c>
      <c r="E16" s="46">
        <v>773986.91700000002</v>
      </c>
      <c r="F16" s="46">
        <v>366995.90500000003</v>
      </c>
      <c r="G16" s="46">
        <v>669270.853</v>
      </c>
      <c r="H16" s="46">
        <v>81462.074999999997</v>
      </c>
      <c r="I16" s="46">
        <v>539592.58299999998</v>
      </c>
      <c r="J16" s="805">
        <v>0.71879999999999999</v>
      </c>
    </row>
    <row r="17" spans="3:10">
      <c r="C17" s="123">
        <v>9</v>
      </c>
      <c r="D17" s="123" t="s">
        <v>566</v>
      </c>
      <c r="E17" s="46">
        <v>2351710.5950000002</v>
      </c>
      <c r="F17" s="46">
        <v>132182.6</v>
      </c>
      <c r="G17" s="46">
        <v>2237137.5129999998</v>
      </c>
      <c r="H17" s="46">
        <v>42237.387000000002</v>
      </c>
      <c r="I17" s="46">
        <v>1015164.74</v>
      </c>
      <c r="J17" s="805">
        <v>0.44540000000000002</v>
      </c>
    </row>
    <row r="18" spans="3:10">
      <c r="C18" s="123">
        <v>10</v>
      </c>
      <c r="D18" s="123" t="s">
        <v>572</v>
      </c>
      <c r="E18" s="46">
        <v>458681.45899999997</v>
      </c>
      <c r="F18" s="46">
        <v>1631.184</v>
      </c>
      <c r="G18" s="46">
        <v>446178.28399999999</v>
      </c>
      <c r="H18" s="46">
        <v>772.04600000000005</v>
      </c>
      <c r="I18" s="46">
        <v>502579.11700000003</v>
      </c>
      <c r="J18" s="805">
        <v>1.1245000000000001</v>
      </c>
    </row>
    <row r="19" spans="3:10">
      <c r="C19" s="123">
        <v>11</v>
      </c>
      <c r="D19" s="123" t="s">
        <v>798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805">
        <v>0</v>
      </c>
    </row>
    <row r="20" spans="3:10">
      <c r="C20" s="123">
        <v>12</v>
      </c>
      <c r="D20" s="123" t="s">
        <v>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805">
        <v>0</v>
      </c>
    </row>
    <row r="21" spans="3:10" ht="20.399999999999999">
      <c r="C21" s="123">
        <v>13</v>
      </c>
      <c r="D21" s="123" t="s">
        <v>800</v>
      </c>
      <c r="E21" s="46">
        <v>111989.95</v>
      </c>
      <c r="F21" s="46">
        <v>0</v>
      </c>
      <c r="G21" s="46">
        <v>111989.95</v>
      </c>
      <c r="H21" s="46">
        <v>0</v>
      </c>
      <c r="I21" s="46">
        <v>24166.727999999999</v>
      </c>
      <c r="J21" s="805">
        <v>0.21579999999999999</v>
      </c>
    </row>
    <row r="22" spans="3:10">
      <c r="C22" s="123">
        <v>14</v>
      </c>
      <c r="D22" s="123" t="s">
        <v>801</v>
      </c>
      <c r="E22" s="46">
        <v>595583.21400000004</v>
      </c>
      <c r="F22" s="46">
        <v>0</v>
      </c>
      <c r="G22" s="46">
        <v>595583.21400000004</v>
      </c>
      <c r="H22" s="46">
        <v>0</v>
      </c>
      <c r="I22" s="46">
        <v>525894.08100000001</v>
      </c>
      <c r="J22" s="805">
        <v>0.88300000000000001</v>
      </c>
    </row>
    <row r="23" spans="3:10">
      <c r="C23" s="123">
        <v>15</v>
      </c>
      <c r="D23" s="123" t="s">
        <v>245</v>
      </c>
      <c r="E23" s="46">
        <v>63387.59</v>
      </c>
      <c r="F23" s="46">
        <v>0</v>
      </c>
      <c r="G23" s="46">
        <v>63387.59</v>
      </c>
      <c r="H23" s="46">
        <v>0</v>
      </c>
      <c r="I23" s="46">
        <v>95055.59</v>
      </c>
      <c r="J23" s="805">
        <v>1.4996</v>
      </c>
    </row>
    <row r="24" spans="3:10" ht="15" thickBot="1">
      <c r="C24" s="164">
        <v>16</v>
      </c>
      <c r="D24" s="164" t="s">
        <v>802</v>
      </c>
      <c r="E24" s="165">
        <v>304707.51</v>
      </c>
      <c r="F24" s="165">
        <v>0</v>
      </c>
      <c r="G24" s="165">
        <v>304707.51</v>
      </c>
      <c r="H24" s="165">
        <v>0</v>
      </c>
      <c r="I24" s="165">
        <v>223716.32</v>
      </c>
      <c r="J24" s="806">
        <v>0.73419999999999996</v>
      </c>
    </row>
    <row r="25" spans="3:10" ht="18.75" customHeight="1" thickBot="1">
      <c r="C25" s="296">
        <v>17</v>
      </c>
      <c r="D25" s="296" t="s">
        <v>803</v>
      </c>
      <c r="E25" s="255">
        <v>31250591.614</v>
      </c>
      <c r="F25" s="255">
        <v>1581248.8230000001</v>
      </c>
      <c r="G25" s="255">
        <v>31240343.090999998</v>
      </c>
      <c r="H25" s="255">
        <v>427367.03200000001</v>
      </c>
      <c r="I25" s="255">
        <v>4457924.9040000001</v>
      </c>
      <c r="J25" s="807">
        <v>0.14080000000000001</v>
      </c>
    </row>
    <row r="26" spans="3:10">
      <c r="C26" s="124" t="s">
        <v>1000</v>
      </c>
      <c r="D26" s="124"/>
    </row>
  </sheetData>
  <sheetProtection algorithmName="SHA-512" hashValue="rfSrQVKV65zADiKEk74+bJgq+Isw0rOhW7knFZdeGRop2UdR19acOWAOnAjZfFb7DxtttfMsQx6BtD5lWIx8Ug==" saltValue="v4N6eU2fIp0X0KRbnb92OA==" spinCount="100000" sheet="1" formatCells="0" formatColumns="0" formatRows="0" insertColumns="0" insertRows="0" insertHyperlinks="0" deleteColumns="0" deleteRows="0" sort="0" autoFilter="0" pivotTables="0"/>
  <mergeCells count="5">
    <mergeCell ref="E6:F6"/>
    <mergeCell ref="G6:H6"/>
    <mergeCell ref="I6:J6"/>
    <mergeCell ref="D4:E4"/>
    <mergeCell ref="D6:D8"/>
  </mergeCells>
  <pageMargins left="0.70866141732283472" right="0.70866141732283472" top="0.74803149606299213" bottom="0.74803149606299213" header="0.31496062992125978" footer="0.31496062992125978"/>
  <pageSetup paperSize="9" scale="58" fitToHeight="0" orientation="landscape"/>
  <headerFooter>
    <oddHeader>&amp;CPL
Załącznik XIX</oddHeader>
    <oddFooter>&amp;C&amp;P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C4:U27"/>
  <sheetViews>
    <sheetView showGridLines="0" topLeftCell="A4" zoomScaleNormal="100" workbookViewId="0">
      <selection activeCell="D33" sqref="D33"/>
    </sheetView>
  </sheetViews>
  <sheetFormatPr defaultColWidth="9.109375" defaultRowHeight="14.4"/>
  <cols>
    <col min="1" max="1" width="2.5546875" style="23" customWidth="1"/>
    <col min="2" max="2" width="9.109375" style="23" customWidth="1"/>
    <col min="3" max="3" width="3.6640625" style="23" customWidth="1"/>
    <col min="4" max="4" width="70.88671875" style="23" customWidth="1"/>
    <col min="5" max="21" width="9.5546875" style="23" customWidth="1"/>
    <col min="22" max="22" width="9.109375" style="23" customWidth="1"/>
    <col min="23" max="16384" width="9.109375" style="23"/>
  </cols>
  <sheetData>
    <row r="4" spans="3:21" ht="21" customHeight="1">
      <c r="D4" s="41" t="s">
        <v>80</v>
      </c>
    </row>
    <row r="5" spans="3:21">
      <c r="D5" s="976" t="s">
        <v>978</v>
      </c>
      <c r="E5" s="1001"/>
    </row>
    <row r="6" spans="3:21" ht="15" thickBot="1"/>
    <row r="7" spans="3:21" ht="21" customHeight="1" thickBot="1">
      <c r="C7" s="297"/>
      <c r="D7" s="1094" t="s">
        <v>792</v>
      </c>
      <c r="E7" s="1097" t="s">
        <v>804</v>
      </c>
      <c r="F7" s="1098"/>
      <c r="G7" s="1098"/>
      <c r="H7" s="1098"/>
      <c r="I7" s="1098"/>
      <c r="J7" s="1098"/>
      <c r="K7" s="1098"/>
      <c r="L7" s="1098"/>
      <c r="M7" s="1098"/>
      <c r="N7" s="1098"/>
      <c r="O7" s="1098"/>
      <c r="P7" s="1098"/>
      <c r="Q7" s="1098"/>
      <c r="R7" s="1098"/>
      <c r="S7" s="1098"/>
      <c r="T7" s="1099" t="s">
        <v>147</v>
      </c>
      <c r="U7" s="1101" t="s">
        <v>805</v>
      </c>
    </row>
    <row r="8" spans="3:21" ht="21" customHeight="1" thickTop="1">
      <c r="C8" s="260"/>
      <c r="D8" s="1095"/>
      <c r="E8" s="898">
        <v>0</v>
      </c>
      <c r="F8" s="898">
        <v>0.02</v>
      </c>
      <c r="G8" s="898">
        <v>0.04</v>
      </c>
      <c r="H8" s="898">
        <v>0.1</v>
      </c>
      <c r="I8" s="898">
        <v>0.2</v>
      </c>
      <c r="J8" s="898">
        <v>0.35</v>
      </c>
      <c r="K8" s="898">
        <v>0.5</v>
      </c>
      <c r="L8" s="898">
        <v>0.7</v>
      </c>
      <c r="M8" s="898">
        <v>0.75</v>
      </c>
      <c r="N8" s="898">
        <v>1</v>
      </c>
      <c r="O8" s="898">
        <v>1.5</v>
      </c>
      <c r="P8" s="898">
        <v>2.5</v>
      </c>
      <c r="Q8" s="898">
        <v>3.7</v>
      </c>
      <c r="R8" s="898">
        <v>12.5</v>
      </c>
      <c r="S8" s="899" t="s">
        <v>806</v>
      </c>
      <c r="T8" s="1100"/>
      <c r="U8" s="1102"/>
    </row>
    <row r="9" spans="3:21" ht="21" customHeight="1" thickBot="1">
      <c r="C9" s="386"/>
      <c r="D9" s="1096"/>
      <c r="E9" s="900" t="s">
        <v>110</v>
      </c>
      <c r="F9" s="900" t="s">
        <v>111</v>
      </c>
      <c r="G9" s="900" t="s">
        <v>112</v>
      </c>
      <c r="H9" s="900" t="s">
        <v>148</v>
      </c>
      <c r="I9" s="900" t="s">
        <v>149</v>
      </c>
      <c r="J9" s="900" t="s">
        <v>210</v>
      </c>
      <c r="K9" s="900" t="s">
        <v>211</v>
      </c>
      <c r="L9" s="900" t="s">
        <v>229</v>
      </c>
      <c r="M9" s="900" t="s">
        <v>447</v>
      </c>
      <c r="N9" s="900" t="s">
        <v>448</v>
      </c>
      <c r="O9" s="900" t="s">
        <v>449</v>
      </c>
      <c r="P9" s="900" t="s">
        <v>450</v>
      </c>
      <c r="Q9" s="900" t="s">
        <v>451</v>
      </c>
      <c r="R9" s="900" t="s">
        <v>654</v>
      </c>
      <c r="S9" s="882" t="s">
        <v>655</v>
      </c>
      <c r="T9" s="882" t="s">
        <v>807</v>
      </c>
      <c r="U9" s="469" t="s">
        <v>808</v>
      </c>
    </row>
    <row r="10" spans="3:21" ht="13.5" customHeight="1">
      <c r="C10" s="171">
        <v>1</v>
      </c>
      <c r="D10" s="172" t="s">
        <v>793</v>
      </c>
      <c r="E10" s="66">
        <v>18039200.361000001</v>
      </c>
      <c r="F10" s="66">
        <v>0</v>
      </c>
      <c r="G10" s="66">
        <v>807682.82700000005</v>
      </c>
      <c r="H10" s="66">
        <v>0</v>
      </c>
      <c r="I10" s="66">
        <v>0</v>
      </c>
      <c r="J10" s="170">
        <v>0</v>
      </c>
      <c r="K10" s="170">
        <v>0</v>
      </c>
      <c r="L10" s="66">
        <v>0</v>
      </c>
      <c r="M10" s="66">
        <v>0</v>
      </c>
      <c r="N10" s="66">
        <v>0</v>
      </c>
      <c r="O10" s="66">
        <v>0</v>
      </c>
      <c r="P10" s="66">
        <v>72564.524000000005</v>
      </c>
      <c r="Q10" s="170">
        <v>0</v>
      </c>
      <c r="R10" s="170">
        <v>0</v>
      </c>
      <c r="S10" s="66">
        <v>0</v>
      </c>
      <c r="T10" s="66">
        <v>18919447.712000001</v>
      </c>
      <c r="U10" s="66">
        <v>18919447.712000001</v>
      </c>
    </row>
    <row r="11" spans="3:21" ht="13.5" customHeight="1">
      <c r="C11" s="125">
        <v>2</v>
      </c>
      <c r="D11" s="123" t="s">
        <v>794</v>
      </c>
      <c r="E11" s="46">
        <v>0</v>
      </c>
      <c r="F11" s="46">
        <v>0</v>
      </c>
      <c r="G11" s="46">
        <v>0</v>
      </c>
      <c r="H11" s="46">
        <v>0</v>
      </c>
      <c r="I11" s="46">
        <v>3125509.5159999998</v>
      </c>
      <c r="J11" s="126">
        <v>0</v>
      </c>
      <c r="K11" s="12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126">
        <v>0</v>
      </c>
      <c r="R11" s="126">
        <v>0</v>
      </c>
      <c r="S11" s="46">
        <v>0</v>
      </c>
      <c r="T11" s="46">
        <v>3125509.5159999998</v>
      </c>
      <c r="U11" s="46">
        <v>3125509.5159999998</v>
      </c>
    </row>
    <row r="12" spans="3:21" ht="13.5" customHeight="1">
      <c r="C12" s="125">
        <v>3</v>
      </c>
      <c r="D12" s="123" t="s">
        <v>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126">
        <v>0</v>
      </c>
      <c r="K12" s="126">
        <v>623.11900000000003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126">
        <v>0</v>
      </c>
      <c r="R12" s="126">
        <v>0</v>
      </c>
      <c r="S12" s="46">
        <v>0</v>
      </c>
      <c r="T12" s="46">
        <v>623.11900000000003</v>
      </c>
      <c r="U12" s="46">
        <v>623.11900000000003</v>
      </c>
    </row>
    <row r="13" spans="3:21" ht="13.5" customHeight="1">
      <c r="C13" s="125">
        <v>4</v>
      </c>
      <c r="D13" s="123" t="s">
        <v>796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126">
        <v>0</v>
      </c>
      <c r="K13" s="12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126">
        <v>0</v>
      </c>
      <c r="R13" s="126">
        <v>0</v>
      </c>
      <c r="S13" s="46">
        <v>0</v>
      </c>
      <c r="T13" s="46">
        <v>0</v>
      </c>
      <c r="U13" s="46">
        <v>0</v>
      </c>
    </row>
    <row r="14" spans="3:21" ht="13.5" customHeight="1">
      <c r="C14" s="125">
        <v>5</v>
      </c>
      <c r="D14" s="123" t="s">
        <v>797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126">
        <v>0</v>
      </c>
      <c r="K14" s="12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126">
        <v>0</v>
      </c>
      <c r="R14" s="126">
        <v>0</v>
      </c>
      <c r="S14" s="46">
        <v>0</v>
      </c>
      <c r="T14" s="46">
        <v>0</v>
      </c>
      <c r="U14" s="46">
        <v>0</v>
      </c>
    </row>
    <row r="15" spans="3:21" ht="13.5" customHeight="1">
      <c r="C15" s="125">
        <v>6</v>
      </c>
      <c r="D15" s="123" t="s">
        <v>564</v>
      </c>
      <c r="E15" s="46">
        <v>3971145.6349999998</v>
      </c>
      <c r="F15" s="46">
        <v>0</v>
      </c>
      <c r="G15" s="46">
        <v>0</v>
      </c>
      <c r="H15" s="46">
        <v>0</v>
      </c>
      <c r="I15" s="46">
        <v>423682.94699999999</v>
      </c>
      <c r="J15" s="126">
        <v>0</v>
      </c>
      <c r="K15" s="126">
        <v>59909.468000000001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126">
        <v>0</v>
      </c>
      <c r="R15" s="126">
        <v>0</v>
      </c>
      <c r="S15" s="46">
        <v>0</v>
      </c>
      <c r="T15" s="46">
        <v>4454738.05</v>
      </c>
      <c r="U15" s="46">
        <v>4454738.05</v>
      </c>
    </row>
    <row r="16" spans="3:21" ht="13.5" customHeight="1">
      <c r="C16" s="125">
        <v>7</v>
      </c>
      <c r="D16" s="123" t="s">
        <v>570</v>
      </c>
      <c r="E16" s="46">
        <v>2136.616</v>
      </c>
      <c r="F16" s="46">
        <v>0</v>
      </c>
      <c r="G16" s="46">
        <v>0</v>
      </c>
      <c r="H16" s="46">
        <v>0</v>
      </c>
      <c r="I16" s="46">
        <v>0</v>
      </c>
      <c r="J16" s="126">
        <v>0</v>
      </c>
      <c r="K16" s="126">
        <v>0</v>
      </c>
      <c r="L16" s="46">
        <v>0</v>
      </c>
      <c r="M16" s="46">
        <v>0</v>
      </c>
      <c r="N16" s="46">
        <v>612528.68799999997</v>
      </c>
      <c r="O16" s="46">
        <v>0</v>
      </c>
      <c r="P16" s="46">
        <v>0</v>
      </c>
      <c r="Q16" s="126">
        <v>0</v>
      </c>
      <c r="R16" s="126">
        <v>0</v>
      </c>
      <c r="S16" s="46">
        <v>0</v>
      </c>
      <c r="T16" s="46">
        <v>614665.304</v>
      </c>
      <c r="U16" s="46">
        <v>614665.304</v>
      </c>
    </row>
    <row r="17" spans="3:21" ht="13.5" customHeight="1">
      <c r="C17" s="125">
        <v>8</v>
      </c>
      <c r="D17" s="123" t="s">
        <v>568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126">
        <v>0</v>
      </c>
      <c r="K17" s="126">
        <v>0</v>
      </c>
      <c r="L17" s="46">
        <v>0</v>
      </c>
      <c r="M17" s="46">
        <v>750732.92799999996</v>
      </c>
      <c r="N17" s="46">
        <v>0</v>
      </c>
      <c r="O17" s="46">
        <v>0</v>
      </c>
      <c r="P17" s="46">
        <v>0</v>
      </c>
      <c r="Q17" s="126">
        <v>0</v>
      </c>
      <c r="R17" s="126">
        <v>0</v>
      </c>
      <c r="S17" s="46">
        <v>0</v>
      </c>
      <c r="T17" s="46">
        <v>750732.92799999996</v>
      </c>
      <c r="U17" s="46">
        <v>750732.92799999996</v>
      </c>
    </row>
    <row r="18" spans="3:21" ht="13.5" customHeight="1">
      <c r="C18" s="125">
        <v>9</v>
      </c>
      <c r="D18" s="123" t="s">
        <v>566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126">
        <v>1388764.0989999999</v>
      </c>
      <c r="K18" s="126">
        <v>499689.01400000002</v>
      </c>
      <c r="L18" s="46">
        <v>0</v>
      </c>
      <c r="M18" s="46">
        <v>0</v>
      </c>
      <c r="N18" s="46">
        <v>390874.83100000001</v>
      </c>
      <c r="O18" s="46">
        <v>46.957000000000001</v>
      </c>
      <c r="P18" s="46">
        <v>0</v>
      </c>
      <c r="Q18" s="126">
        <v>0</v>
      </c>
      <c r="R18" s="126">
        <v>0</v>
      </c>
      <c r="S18" s="46">
        <v>0</v>
      </c>
      <c r="T18" s="46">
        <v>2279374.9010000001</v>
      </c>
      <c r="U18" s="46">
        <v>2279374.9010000001</v>
      </c>
    </row>
    <row r="19" spans="3:21" ht="13.5" customHeight="1">
      <c r="C19" s="125">
        <v>10</v>
      </c>
      <c r="D19" s="123" t="s">
        <v>572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126">
        <v>0</v>
      </c>
      <c r="K19" s="126">
        <v>0</v>
      </c>
      <c r="L19" s="46">
        <v>0</v>
      </c>
      <c r="M19" s="46">
        <v>0</v>
      </c>
      <c r="N19" s="46">
        <v>335692.755</v>
      </c>
      <c r="O19" s="46">
        <v>111257.575</v>
      </c>
      <c r="P19" s="46">
        <v>0</v>
      </c>
      <c r="Q19" s="126">
        <v>0</v>
      </c>
      <c r="R19" s="126">
        <v>0</v>
      </c>
      <c r="S19" s="46">
        <v>0</v>
      </c>
      <c r="T19" s="46">
        <v>446950.33</v>
      </c>
      <c r="U19" s="46">
        <v>446950.33</v>
      </c>
    </row>
    <row r="20" spans="3:21" ht="13.5" customHeight="1">
      <c r="C20" s="125">
        <v>11</v>
      </c>
      <c r="D20" s="123" t="s">
        <v>798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126">
        <v>0</v>
      </c>
      <c r="K20" s="12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126">
        <v>0</v>
      </c>
      <c r="R20" s="126">
        <v>0</v>
      </c>
      <c r="S20" s="46">
        <v>0</v>
      </c>
      <c r="T20" s="46">
        <v>0</v>
      </c>
      <c r="U20" s="46">
        <v>0</v>
      </c>
    </row>
    <row r="21" spans="3:21" ht="13.5" customHeight="1">
      <c r="C21" s="125">
        <v>12</v>
      </c>
      <c r="D21" s="123" t="s">
        <v>799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126">
        <v>0</v>
      </c>
      <c r="K21" s="12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126">
        <v>0</v>
      </c>
      <c r="R21" s="126">
        <v>0</v>
      </c>
      <c r="S21" s="46">
        <v>0</v>
      </c>
      <c r="T21" s="46">
        <v>0</v>
      </c>
      <c r="U21" s="46">
        <v>0</v>
      </c>
    </row>
    <row r="22" spans="3:21" ht="13.5" customHeight="1">
      <c r="C22" s="125">
        <v>13</v>
      </c>
      <c r="D22" s="123" t="s">
        <v>800</v>
      </c>
      <c r="E22" s="46">
        <v>0</v>
      </c>
      <c r="F22" s="46">
        <v>0</v>
      </c>
      <c r="G22" s="46">
        <v>0</v>
      </c>
      <c r="H22" s="46">
        <v>0</v>
      </c>
      <c r="I22" s="46">
        <v>102215.21799999999</v>
      </c>
      <c r="J22" s="126">
        <v>0</v>
      </c>
      <c r="K22" s="126">
        <v>9774.7330000000002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126">
        <v>0</v>
      </c>
      <c r="R22" s="126">
        <v>0</v>
      </c>
      <c r="S22" s="46">
        <v>0</v>
      </c>
      <c r="T22" s="46">
        <v>111989.951</v>
      </c>
      <c r="U22" s="46">
        <v>0</v>
      </c>
    </row>
    <row r="23" spans="3:21" ht="13.5" customHeight="1">
      <c r="C23" s="125">
        <v>14</v>
      </c>
      <c r="D23" s="123" t="s">
        <v>809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126">
        <v>0</v>
      </c>
      <c r="K23" s="126">
        <v>0</v>
      </c>
      <c r="L23" s="46">
        <v>0</v>
      </c>
      <c r="M23" s="46">
        <v>0</v>
      </c>
      <c r="N23" s="46">
        <v>38638.192999999999</v>
      </c>
      <c r="O23" s="46">
        <v>0</v>
      </c>
      <c r="P23" s="46">
        <v>0</v>
      </c>
      <c r="Q23" s="126">
        <v>0</v>
      </c>
      <c r="R23" s="126">
        <v>0</v>
      </c>
      <c r="S23" s="46">
        <v>556945.02099999995</v>
      </c>
      <c r="T23" s="46">
        <v>595583.21400000004</v>
      </c>
      <c r="U23" s="46">
        <v>595583.21400000004</v>
      </c>
    </row>
    <row r="24" spans="3:21" ht="13.5" customHeight="1">
      <c r="C24" s="125">
        <v>15</v>
      </c>
      <c r="D24" s="123" t="s">
        <v>245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126">
        <v>0</v>
      </c>
      <c r="K24" s="126">
        <v>0</v>
      </c>
      <c r="L24" s="46">
        <v>0</v>
      </c>
      <c r="M24" s="46">
        <v>0</v>
      </c>
      <c r="N24" s="46">
        <v>42275.59</v>
      </c>
      <c r="O24" s="46">
        <v>0</v>
      </c>
      <c r="P24" s="46">
        <v>21112</v>
      </c>
      <c r="Q24" s="126">
        <v>0</v>
      </c>
      <c r="R24" s="126">
        <v>0</v>
      </c>
      <c r="S24" s="46">
        <v>0</v>
      </c>
      <c r="T24" s="46">
        <v>63387.59</v>
      </c>
      <c r="U24" s="46">
        <v>63387.59</v>
      </c>
    </row>
    <row r="25" spans="3:21" ht="13.5" customHeight="1" thickBot="1">
      <c r="C25" s="168">
        <v>16</v>
      </c>
      <c r="D25" s="164" t="s">
        <v>802</v>
      </c>
      <c r="E25" s="165">
        <v>80991.19</v>
      </c>
      <c r="F25" s="165">
        <v>0</v>
      </c>
      <c r="G25" s="165">
        <v>0</v>
      </c>
      <c r="H25" s="165">
        <v>0</v>
      </c>
      <c r="I25" s="165">
        <v>0</v>
      </c>
      <c r="J25" s="169">
        <v>0</v>
      </c>
      <c r="K25" s="169">
        <v>0</v>
      </c>
      <c r="L25" s="165">
        <v>0</v>
      </c>
      <c r="M25" s="165">
        <v>0</v>
      </c>
      <c r="N25" s="165">
        <v>223716.32</v>
      </c>
      <c r="O25" s="165">
        <v>0</v>
      </c>
      <c r="P25" s="165">
        <v>0</v>
      </c>
      <c r="Q25" s="169">
        <v>0</v>
      </c>
      <c r="R25" s="169">
        <v>0</v>
      </c>
      <c r="S25" s="165">
        <v>0</v>
      </c>
      <c r="T25" s="165">
        <v>304707.51</v>
      </c>
      <c r="U25" s="165">
        <v>304707.51</v>
      </c>
    </row>
    <row r="26" spans="3:21" ht="18" customHeight="1" thickBot="1">
      <c r="C26" s="298">
        <v>17</v>
      </c>
      <c r="D26" s="296" t="s">
        <v>803</v>
      </c>
      <c r="E26" s="255">
        <v>22093473.800999999</v>
      </c>
      <c r="F26" s="255">
        <v>0</v>
      </c>
      <c r="G26" s="255">
        <v>807682.82700000005</v>
      </c>
      <c r="H26" s="255">
        <v>0</v>
      </c>
      <c r="I26" s="255">
        <v>3651407.6809999999</v>
      </c>
      <c r="J26" s="255">
        <v>1388764.0989999999</v>
      </c>
      <c r="K26" s="299">
        <v>569996.33299999998</v>
      </c>
      <c r="L26" s="299">
        <v>0</v>
      </c>
      <c r="M26" s="255">
        <v>750732.92799999996</v>
      </c>
      <c r="N26" s="255">
        <v>1643726.3770000001</v>
      </c>
      <c r="O26" s="255">
        <v>111304.531</v>
      </c>
      <c r="P26" s="255">
        <v>93676.524000000005</v>
      </c>
      <c r="Q26" s="255">
        <v>0</v>
      </c>
      <c r="R26" s="255">
        <v>0</v>
      </c>
      <c r="S26" s="299">
        <v>556945.02099999995</v>
      </c>
      <c r="T26" s="299">
        <v>31667710.122000001</v>
      </c>
      <c r="U26" s="255">
        <v>31555720.174000002</v>
      </c>
    </row>
    <row r="27" spans="3:21" ht="20.25" customHeight="1"/>
  </sheetData>
  <sheetProtection algorithmName="SHA-512" hashValue="eASUCWk8wjxLymvh+lIDph2sOR300cSQsYeRj35GYm86fz9YcJ1qWIbjJBrXctX05j1/LqvT9CFJ4DmbJp5MGQ==" saltValue="Om5tgv/zTk/SrTGhVjfjYw==" spinCount="100000" sheet="1" formatCells="0" formatColumns="0" formatRows="0" insertColumns="0" insertRows="0" insertHyperlinks="0" deleteColumns="0" deleteRows="0" sort="0" autoFilter="0" pivotTables="0"/>
  <mergeCells count="5">
    <mergeCell ref="D7:D9"/>
    <mergeCell ref="E7:S7"/>
    <mergeCell ref="T7:T8"/>
    <mergeCell ref="U7:U8"/>
    <mergeCell ref="D5:E5"/>
  </mergeCells>
  <pageMargins left="0.70866141732283472" right="0.70866141732283472" top="0.74803149606299213" bottom="0.74803149606299213" header="0.31496062992125978" footer="0.31496062992125978"/>
  <pageSetup paperSize="9" scale="87" orientation="landscape"/>
  <headerFooter>
    <oddHeader>&amp;CPL
Załącznik 23</oddHeader>
    <oddFooter>&amp;C&amp;P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C3:M40"/>
  <sheetViews>
    <sheetView showGridLines="0" zoomScaleNormal="100" zoomScalePageLayoutView="90" workbookViewId="0">
      <selection activeCell="XFD14" sqref="XFD14"/>
    </sheetView>
  </sheetViews>
  <sheetFormatPr defaultColWidth="9.109375" defaultRowHeight="14.4"/>
  <cols>
    <col min="1" max="1" width="3.33203125" style="23" customWidth="1"/>
    <col min="2" max="2" width="6.109375" style="23" customWidth="1"/>
    <col min="3" max="3" width="5.6640625" style="128" customWidth="1"/>
    <col min="4" max="4" width="95.109375" style="23" customWidth="1"/>
    <col min="5" max="12" width="16.6640625" style="23" customWidth="1"/>
    <col min="13" max="13" width="9.109375" style="23" customWidth="1"/>
    <col min="14" max="16384" width="9.109375" style="23"/>
  </cols>
  <sheetData>
    <row r="3" spans="3:13" ht="21" customHeight="1">
      <c r="C3" s="127" t="s">
        <v>88</v>
      </c>
      <c r="D3" s="128"/>
    </row>
    <row r="4" spans="3:13">
      <c r="C4" s="976" t="s">
        <v>978</v>
      </c>
      <c r="D4" s="1001"/>
    </row>
    <row r="5" spans="3:13" ht="15" thickBot="1">
      <c r="C5" s="129"/>
      <c r="D5" s="112"/>
      <c r="E5" s="130"/>
      <c r="F5" s="130"/>
      <c r="G5" s="130"/>
      <c r="H5" s="130"/>
      <c r="I5" s="130"/>
      <c r="J5" s="130"/>
      <c r="K5" s="130"/>
      <c r="L5" s="130"/>
      <c r="M5" s="107"/>
    </row>
    <row r="6" spans="3:13" ht="16.2" customHeight="1" thickBot="1">
      <c r="C6" s="40"/>
      <c r="D6" s="40"/>
      <c r="E6" s="870" t="s">
        <v>110</v>
      </c>
      <c r="F6" s="870" t="s">
        <v>111</v>
      </c>
      <c r="G6" s="870" t="s">
        <v>112</v>
      </c>
      <c r="H6" s="870" t="s">
        <v>148</v>
      </c>
      <c r="I6" s="870" t="s">
        <v>149</v>
      </c>
      <c r="J6" s="870" t="s">
        <v>210</v>
      </c>
      <c r="K6" s="870" t="s">
        <v>211</v>
      </c>
      <c r="L6" s="870" t="s">
        <v>229</v>
      </c>
      <c r="M6" s="131"/>
    </row>
    <row r="7" spans="3:13" ht="77.25" customHeight="1" thickBot="1">
      <c r="C7" s="307"/>
      <c r="D7" s="307"/>
      <c r="E7" s="871" t="s">
        <v>812</v>
      </c>
      <c r="F7" s="871" t="s">
        <v>813</v>
      </c>
      <c r="G7" s="871" t="s">
        <v>814</v>
      </c>
      <c r="H7" s="871" t="s">
        <v>815</v>
      </c>
      <c r="I7" s="871" t="s">
        <v>816</v>
      </c>
      <c r="J7" s="871" t="s">
        <v>817</v>
      </c>
      <c r="K7" s="871" t="s">
        <v>208</v>
      </c>
      <c r="L7" s="871" t="s">
        <v>818</v>
      </c>
      <c r="M7" s="131"/>
    </row>
    <row r="8" spans="3:13" ht="20.25" customHeight="1">
      <c r="C8" s="808" t="s">
        <v>551</v>
      </c>
      <c r="D8" s="176" t="s">
        <v>819</v>
      </c>
      <c r="E8" s="66">
        <v>0</v>
      </c>
      <c r="F8" s="66">
        <v>0</v>
      </c>
      <c r="G8" s="177"/>
      <c r="H8" s="66">
        <v>1.4</v>
      </c>
      <c r="I8" s="66">
        <v>0</v>
      </c>
      <c r="J8" s="66">
        <v>0</v>
      </c>
      <c r="K8" s="66">
        <v>0</v>
      </c>
      <c r="L8" s="178">
        <v>0</v>
      </c>
      <c r="M8" s="131"/>
    </row>
    <row r="9" spans="3:13" ht="20.25" customHeight="1">
      <c r="C9" s="809" t="s">
        <v>553</v>
      </c>
      <c r="D9" s="132" t="s">
        <v>820</v>
      </c>
      <c r="E9" s="46">
        <v>349.35199999999998</v>
      </c>
      <c r="F9" s="46">
        <v>13005.501</v>
      </c>
      <c r="G9" s="133"/>
      <c r="H9" s="46">
        <v>1.4</v>
      </c>
      <c r="I9" s="46">
        <v>18696.794000000002</v>
      </c>
      <c r="J9" s="46">
        <v>18696.794000000002</v>
      </c>
      <c r="K9" s="46">
        <v>18696.794000000002</v>
      </c>
      <c r="L9" s="134">
        <v>9245.1990000000005</v>
      </c>
      <c r="M9" s="131"/>
    </row>
    <row r="10" spans="3:13" ht="20.25" customHeight="1">
      <c r="C10" s="809">
        <v>1</v>
      </c>
      <c r="D10" s="132" t="s">
        <v>821</v>
      </c>
      <c r="E10" s="46">
        <v>0</v>
      </c>
      <c r="F10" s="46">
        <v>0</v>
      </c>
      <c r="G10" s="133"/>
      <c r="H10" s="46">
        <v>1.4</v>
      </c>
      <c r="I10" s="46">
        <v>0</v>
      </c>
      <c r="J10" s="46">
        <v>0</v>
      </c>
      <c r="K10" s="46">
        <v>0</v>
      </c>
      <c r="L10" s="134">
        <v>0</v>
      </c>
      <c r="M10" s="131"/>
    </row>
    <row r="11" spans="3:13" ht="20.25" customHeight="1">
      <c r="C11" s="809">
        <v>2</v>
      </c>
      <c r="D11" s="132" t="s">
        <v>822</v>
      </c>
      <c r="E11" s="133"/>
      <c r="F11" s="133"/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134">
        <v>0</v>
      </c>
      <c r="M11" s="131"/>
    </row>
    <row r="12" spans="3:13" ht="20.25" customHeight="1">
      <c r="C12" s="809" t="s">
        <v>397</v>
      </c>
      <c r="D12" s="132" t="s">
        <v>823</v>
      </c>
      <c r="E12" s="133"/>
      <c r="F12" s="133"/>
      <c r="G12" s="46">
        <v>0</v>
      </c>
      <c r="H12" s="133"/>
      <c r="I12" s="46">
        <v>0</v>
      </c>
      <c r="J12" s="46">
        <v>0</v>
      </c>
      <c r="K12" s="46">
        <v>0</v>
      </c>
      <c r="L12" s="134">
        <v>0</v>
      </c>
      <c r="M12" s="131"/>
    </row>
    <row r="13" spans="3:13" ht="20.25" customHeight="1">
      <c r="C13" s="809" t="s">
        <v>824</v>
      </c>
      <c r="D13" s="132" t="s">
        <v>825</v>
      </c>
      <c r="E13" s="133"/>
      <c r="F13" s="133"/>
      <c r="G13" s="46">
        <v>0</v>
      </c>
      <c r="H13" s="133"/>
      <c r="I13" s="46">
        <v>0</v>
      </c>
      <c r="J13" s="46">
        <v>0</v>
      </c>
      <c r="K13" s="46">
        <v>0</v>
      </c>
      <c r="L13" s="134">
        <v>0</v>
      </c>
      <c r="M13" s="131"/>
    </row>
    <row r="14" spans="3:13" ht="20.25" customHeight="1">
      <c r="C14" s="809" t="s">
        <v>826</v>
      </c>
      <c r="D14" s="132" t="s">
        <v>827</v>
      </c>
      <c r="E14" s="133"/>
      <c r="F14" s="133"/>
      <c r="G14" s="46">
        <v>0</v>
      </c>
      <c r="H14" s="133"/>
      <c r="I14" s="46">
        <v>0</v>
      </c>
      <c r="J14" s="46">
        <v>0</v>
      </c>
      <c r="K14" s="46">
        <v>0</v>
      </c>
      <c r="L14" s="134">
        <v>0</v>
      </c>
      <c r="M14" s="131"/>
    </row>
    <row r="15" spans="3:13" ht="20.25" customHeight="1">
      <c r="C15" s="809">
        <v>3</v>
      </c>
      <c r="D15" s="132" t="s">
        <v>828</v>
      </c>
      <c r="E15" s="133"/>
      <c r="F15" s="133"/>
      <c r="G15" s="133"/>
      <c r="H15" s="133"/>
      <c r="I15" s="46">
        <v>0</v>
      </c>
      <c r="J15" s="46">
        <v>0</v>
      </c>
      <c r="K15" s="46">
        <v>0</v>
      </c>
      <c r="L15" s="134">
        <v>0</v>
      </c>
      <c r="M15" s="131"/>
    </row>
    <row r="16" spans="3:13" ht="20.25" customHeight="1">
      <c r="C16" s="809">
        <v>4</v>
      </c>
      <c r="D16" s="132" t="s">
        <v>829</v>
      </c>
      <c r="E16" s="133"/>
      <c r="F16" s="133"/>
      <c r="G16" s="133"/>
      <c r="H16" s="133"/>
      <c r="I16" s="46">
        <v>0</v>
      </c>
      <c r="J16" s="46">
        <v>0</v>
      </c>
      <c r="K16" s="46">
        <v>0</v>
      </c>
      <c r="L16" s="134">
        <v>0</v>
      </c>
      <c r="M16" s="131"/>
    </row>
    <row r="17" spans="3:13" ht="20.25" customHeight="1" thickBot="1">
      <c r="C17" s="810">
        <v>5</v>
      </c>
      <c r="D17" s="173" t="s">
        <v>830</v>
      </c>
      <c r="E17" s="174"/>
      <c r="F17" s="174"/>
      <c r="G17" s="174"/>
      <c r="H17" s="174"/>
      <c r="I17" s="165">
        <v>0</v>
      </c>
      <c r="J17" s="165">
        <v>0</v>
      </c>
      <c r="K17" s="165">
        <v>0</v>
      </c>
      <c r="L17" s="175">
        <v>0</v>
      </c>
      <c r="M17" s="131"/>
    </row>
    <row r="18" spans="3:13" ht="20.25" customHeight="1" thickBot="1">
      <c r="C18" s="811">
        <v>6</v>
      </c>
      <c r="D18" s="389" t="s">
        <v>147</v>
      </c>
      <c r="E18" s="301"/>
      <c r="F18" s="301"/>
      <c r="G18" s="301"/>
      <c r="H18" s="301"/>
      <c r="I18" s="255">
        <v>18696.794000000002</v>
      </c>
      <c r="J18" s="255">
        <v>18696.794000000002</v>
      </c>
      <c r="K18" s="255">
        <v>18696.794000000002</v>
      </c>
      <c r="L18" s="255">
        <v>9245.1990000000005</v>
      </c>
      <c r="M18" s="131"/>
    </row>
    <row r="19" spans="3:13">
      <c r="C19" s="135" t="s">
        <v>550</v>
      </c>
      <c r="E19" s="22"/>
      <c r="F19" s="22"/>
      <c r="G19" s="22"/>
      <c r="H19" s="22"/>
      <c r="I19" s="22"/>
      <c r="J19" s="22"/>
      <c r="K19" s="22"/>
      <c r="L19" s="22"/>
    </row>
    <row r="39" spans="13:13" ht="26.4" customHeight="1">
      <c r="M39" s="136"/>
    </row>
    <row r="40" spans="13:13">
      <c r="M40" s="70"/>
    </row>
  </sheetData>
  <sheetProtection algorithmName="SHA-512" hashValue="IeemR5+yQ5YyYyL4Qy+Xmk5VKmKTEjPZR4S5oKIg9W9nOA+FUN7T9+rP/iBz14pk7PCuswodmKXfo12Z8antKQ==" saltValue="B6er9nA5IwMD5h3Ij5WS3Q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67" orientation="landscape"/>
  <headerFooter>
    <oddHeader>&amp;CPL
Załącznik XXV</oddHeader>
    <oddFooter>&amp;C&amp;P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C3:F15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3.6640625" style="23" customWidth="1"/>
    <col min="2" max="2" width="9.109375" style="23" customWidth="1"/>
    <col min="3" max="3" width="4.44140625" style="23" customWidth="1"/>
    <col min="4" max="4" width="97.109375" style="23" customWidth="1"/>
    <col min="5" max="6" width="20.5546875" style="23" customWidth="1"/>
    <col min="7" max="7" width="9.109375" style="23" customWidth="1"/>
    <col min="8" max="16384" width="9.109375" style="23"/>
  </cols>
  <sheetData>
    <row r="3" spans="3:6" ht="21" customHeight="1">
      <c r="C3" s="65" t="s">
        <v>89</v>
      </c>
    </row>
    <row r="4" spans="3:6" ht="17.399999999999999" customHeight="1" thickBot="1">
      <c r="C4" s="976" t="s">
        <v>978</v>
      </c>
      <c r="D4" s="1001"/>
      <c r="E4" s="137"/>
      <c r="F4" s="137"/>
    </row>
    <row r="5" spans="3:6" ht="15" thickBot="1">
      <c r="C5" s="131"/>
      <c r="D5" s="40"/>
      <c r="E5" s="871" t="s">
        <v>110</v>
      </c>
      <c r="F5" s="871" t="s">
        <v>111</v>
      </c>
    </row>
    <row r="6" spans="3:6" ht="33.75" customHeight="1" thickBot="1">
      <c r="C6" s="307"/>
      <c r="D6" s="307"/>
      <c r="E6" s="882" t="s">
        <v>208</v>
      </c>
      <c r="F6" s="882" t="s">
        <v>818</v>
      </c>
    </row>
    <row r="7" spans="3:6" ht="18.75" customHeight="1">
      <c r="C7" s="808">
        <v>1</v>
      </c>
      <c r="D7" s="172" t="s">
        <v>831</v>
      </c>
      <c r="E7" s="66">
        <v>0</v>
      </c>
      <c r="F7" s="66">
        <v>0</v>
      </c>
    </row>
    <row r="8" spans="3:6" ht="18.75" customHeight="1">
      <c r="C8" s="809">
        <v>2</v>
      </c>
      <c r="D8" s="123" t="s">
        <v>832</v>
      </c>
      <c r="E8" s="138"/>
      <c r="F8" s="46">
        <v>0</v>
      </c>
    </row>
    <row r="9" spans="3:6" ht="18.75" customHeight="1">
      <c r="C9" s="809">
        <v>3</v>
      </c>
      <c r="D9" s="123" t="s">
        <v>833</v>
      </c>
      <c r="E9" s="138"/>
      <c r="F9" s="46">
        <v>0</v>
      </c>
    </row>
    <row r="10" spans="3:6" ht="18.75" customHeight="1">
      <c r="C10" s="809">
        <v>4</v>
      </c>
      <c r="D10" s="123" t="s">
        <v>834</v>
      </c>
      <c r="E10" s="46">
        <v>12812.25</v>
      </c>
      <c r="F10" s="46">
        <v>9095.5210000000006</v>
      </c>
    </row>
    <row r="11" spans="3:6" ht="18.75" customHeight="1" thickBot="1">
      <c r="C11" s="810" t="s">
        <v>557</v>
      </c>
      <c r="D11" s="164" t="s">
        <v>835</v>
      </c>
      <c r="E11" s="165">
        <v>0</v>
      </c>
      <c r="F11" s="165">
        <v>0</v>
      </c>
    </row>
    <row r="12" spans="3:6" ht="20.25" customHeight="1" thickBot="1">
      <c r="C12" s="812">
        <v>5</v>
      </c>
      <c r="D12" s="296" t="s">
        <v>836</v>
      </c>
      <c r="E12" s="255">
        <v>12812.25</v>
      </c>
      <c r="F12" s="255">
        <v>9095.5210000000006</v>
      </c>
    </row>
    <row r="13" spans="3:6">
      <c r="D13" s="25"/>
    </row>
    <row r="14" spans="3:6">
      <c r="C14" s="131"/>
    </row>
    <row r="15" spans="3:6">
      <c r="C15" s="131"/>
    </row>
  </sheetData>
  <sheetProtection algorithmName="SHA-512" hashValue="ywEYpSd22YRJestPKouA1lpRy/KXwDgcsKnQP6vajQlWHAaOPBxNDNwm8pmMZBcVnemGGkOjNF3hwHmtW0pQhA==" saltValue="ast8fcikTm0mxjecJzcwRg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66" orientation="landscape"/>
  <headerFooter>
    <oddHeader>&amp;CPL
Załącznik XXV</oddHeader>
    <oddFooter>&amp;C&amp;P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C3:R21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3.109375" style="23" customWidth="1"/>
    <col min="2" max="2" width="9.109375" style="23" customWidth="1"/>
    <col min="3" max="3" width="2.88671875" style="72" customWidth="1"/>
    <col min="4" max="4" width="64.88671875" style="23" customWidth="1"/>
    <col min="5" max="15" width="11.5546875" style="23" customWidth="1"/>
    <col min="16" max="16" width="11.5546875" style="25" customWidth="1"/>
    <col min="17" max="17" width="9.109375" style="23" customWidth="1"/>
    <col min="18" max="16384" width="9.109375" style="23"/>
  </cols>
  <sheetData>
    <row r="3" spans="3:18" ht="21" customHeight="1">
      <c r="C3" s="26" t="s">
        <v>90</v>
      </c>
    </row>
    <row r="4" spans="3:18">
      <c r="C4" s="976" t="s">
        <v>978</v>
      </c>
      <c r="D4" s="1001"/>
    </row>
    <row r="5" spans="3:18" ht="15" thickBot="1">
      <c r="C5" s="139"/>
    </row>
    <row r="6" spans="3:18" ht="20.100000000000001" customHeight="1" thickBot="1">
      <c r="C6" s="1105"/>
      <c r="D6" s="1108"/>
      <c r="E6" s="1103" t="s">
        <v>804</v>
      </c>
      <c r="F6" s="1104"/>
      <c r="G6" s="1104"/>
      <c r="H6" s="1104"/>
      <c r="I6" s="1104"/>
      <c r="J6" s="1104"/>
      <c r="K6" s="1104"/>
      <c r="L6" s="1104"/>
      <c r="M6" s="1104"/>
      <c r="N6" s="1104"/>
      <c r="O6" s="1104"/>
      <c r="P6" s="493"/>
    </row>
    <row r="7" spans="3:18" ht="16.2" customHeight="1" thickBot="1">
      <c r="C7" s="1106"/>
      <c r="D7" s="1092" t="s">
        <v>837</v>
      </c>
      <c r="E7" s="901" t="s">
        <v>110</v>
      </c>
      <c r="F7" s="901" t="s">
        <v>111</v>
      </c>
      <c r="G7" s="901" t="s">
        <v>112</v>
      </c>
      <c r="H7" s="901" t="s">
        <v>148</v>
      </c>
      <c r="I7" s="901" t="s">
        <v>149</v>
      </c>
      <c r="J7" s="901" t="s">
        <v>210</v>
      </c>
      <c r="K7" s="901" t="s">
        <v>211</v>
      </c>
      <c r="L7" s="901" t="s">
        <v>229</v>
      </c>
      <c r="M7" s="901" t="s">
        <v>447</v>
      </c>
      <c r="N7" s="901" t="s">
        <v>448</v>
      </c>
      <c r="O7" s="901" t="s">
        <v>449</v>
      </c>
      <c r="P7" s="901" t="s">
        <v>450</v>
      </c>
    </row>
    <row r="8" spans="3:18" ht="34.5" customHeight="1" thickBot="1">
      <c r="C8" s="1107"/>
      <c r="D8" s="1093"/>
      <c r="E8" s="902">
        <v>0</v>
      </c>
      <c r="F8" s="902">
        <v>0.02</v>
      </c>
      <c r="G8" s="902">
        <v>0.04</v>
      </c>
      <c r="H8" s="902">
        <v>0.1</v>
      </c>
      <c r="I8" s="902">
        <v>0.2</v>
      </c>
      <c r="J8" s="902">
        <v>0.5</v>
      </c>
      <c r="K8" s="902">
        <v>0.7</v>
      </c>
      <c r="L8" s="902">
        <v>0.75</v>
      </c>
      <c r="M8" s="902">
        <v>1</v>
      </c>
      <c r="N8" s="902">
        <v>1.5</v>
      </c>
      <c r="O8" s="902" t="s">
        <v>806</v>
      </c>
      <c r="P8" s="903" t="s">
        <v>838</v>
      </c>
    </row>
    <row r="9" spans="3:18" ht="18.75" customHeight="1">
      <c r="C9" s="171">
        <v>1</v>
      </c>
      <c r="D9" s="172" t="s">
        <v>810</v>
      </c>
      <c r="E9" s="66">
        <v>0</v>
      </c>
      <c r="F9" s="66">
        <v>0</v>
      </c>
      <c r="G9" s="178">
        <v>0</v>
      </c>
      <c r="H9" s="178">
        <v>0</v>
      </c>
      <c r="I9" s="66">
        <v>0</v>
      </c>
      <c r="J9" s="66">
        <v>0</v>
      </c>
      <c r="K9" s="178">
        <v>0</v>
      </c>
      <c r="L9" s="178">
        <v>0</v>
      </c>
      <c r="M9" s="66">
        <v>0</v>
      </c>
      <c r="N9" s="66">
        <v>0</v>
      </c>
      <c r="O9" s="178">
        <v>0</v>
      </c>
      <c r="P9" s="178">
        <v>0</v>
      </c>
    </row>
    <row r="10" spans="3:18" ht="18.75" customHeight="1">
      <c r="C10" s="125">
        <v>2</v>
      </c>
      <c r="D10" s="123" t="s">
        <v>839</v>
      </c>
      <c r="E10" s="46">
        <v>0</v>
      </c>
      <c r="F10" s="46">
        <v>0</v>
      </c>
      <c r="G10" s="134">
        <v>0</v>
      </c>
      <c r="H10" s="134">
        <v>0</v>
      </c>
      <c r="I10" s="46">
        <v>0</v>
      </c>
      <c r="J10" s="46">
        <v>0</v>
      </c>
      <c r="K10" s="134">
        <v>0</v>
      </c>
      <c r="L10" s="134">
        <v>0</v>
      </c>
      <c r="M10" s="46">
        <v>0</v>
      </c>
      <c r="N10" s="46">
        <v>0</v>
      </c>
      <c r="O10" s="134">
        <v>0</v>
      </c>
      <c r="P10" s="134">
        <v>0</v>
      </c>
    </row>
    <row r="11" spans="3:18" ht="18.75" customHeight="1">
      <c r="C11" s="125">
        <v>3</v>
      </c>
      <c r="D11" s="123" t="s">
        <v>795</v>
      </c>
      <c r="E11" s="46">
        <v>0</v>
      </c>
      <c r="F11" s="46">
        <v>0</v>
      </c>
      <c r="G11" s="134">
        <v>0</v>
      </c>
      <c r="H11" s="134">
        <v>0</v>
      </c>
      <c r="I11" s="46">
        <v>0</v>
      </c>
      <c r="J11" s="46">
        <v>0</v>
      </c>
      <c r="K11" s="134">
        <v>0</v>
      </c>
      <c r="L11" s="134">
        <v>0</v>
      </c>
      <c r="M11" s="46">
        <v>0</v>
      </c>
      <c r="N11" s="46">
        <v>0</v>
      </c>
      <c r="O11" s="134">
        <v>0</v>
      </c>
      <c r="P11" s="134">
        <v>0</v>
      </c>
    </row>
    <row r="12" spans="3:18" ht="18.75" customHeight="1">
      <c r="C12" s="125">
        <v>4</v>
      </c>
      <c r="D12" s="123" t="s">
        <v>796</v>
      </c>
      <c r="E12" s="46">
        <v>0</v>
      </c>
      <c r="F12" s="46">
        <v>0</v>
      </c>
      <c r="G12" s="134">
        <v>0</v>
      </c>
      <c r="H12" s="134">
        <v>0</v>
      </c>
      <c r="I12" s="46">
        <v>0</v>
      </c>
      <c r="J12" s="46">
        <v>0</v>
      </c>
      <c r="K12" s="134">
        <v>0</v>
      </c>
      <c r="L12" s="134">
        <v>0</v>
      </c>
      <c r="M12" s="46">
        <v>0</v>
      </c>
      <c r="N12" s="46">
        <v>0</v>
      </c>
      <c r="O12" s="134">
        <v>0</v>
      </c>
      <c r="P12" s="134">
        <v>0</v>
      </c>
    </row>
    <row r="13" spans="3:18" ht="18.75" customHeight="1">
      <c r="C13" s="125">
        <v>5</v>
      </c>
      <c r="D13" s="123" t="s">
        <v>797</v>
      </c>
      <c r="E13" s="46">
        <v>0</v>
      </c>
      <c r="F13" s="46">
        <v>0</v>
      </c>
      <c r="G13" s="134">
        <v>0</v>
      </c>
      <c r="H13" s="134">
        <v>0</v>
      </c>
      <c r="I13" s="46">
        <v>0</v>
      </c>
      <c r="J13" s="46">
        <v>0</v>
      </c>
      <c r="K13" s="134">
        <v>0</v>
      </c>
      <c r="L13" s="134">
        <v>0</v>
      </c>
      <c r="M13" s="46">
        <v>0</v>
      </c>
      <c r="N13" s="46">
        <v>0</v>
      </c>
      <c r="O13" s="134">
        <v>0</v>
      </c>
      <c r="P13" s="134">
        <v>0</v>
      </c>
    </row>
    <row r="14" spans="3:18" ht="18.75" customHeight="1">
      <c r="C14" s="125">
        <v>6</v>
      </c>
      <c r="D14" s="123" t="s">
        <v>564</v>
      </c>
      <c r="E14" s="46">
        <v>0</v>
      </c>
      <c r="F14" s="46">
        <v>0</v>
      </c>
      <c r="G14" s="134">
        <v>0</v>
      </c>
      <c r="H14" s="134">
        <v>0</v>
      </c>
      <c r="I14" s="46">
        <v>5803.598</v>
      </c>
      <c r="J14" s="46">
        <v>9561.9619999999995</v>
      </c>
      <c r="K14" s="134">
        <v>0</v>
      </c>
      <c r="L14" s="134">
        <v>0</v>
      </c>
      <c r="M14" s="46">
        <v>0</v>
      </c>
      <c r="N14" s="46">
        <v>0</v>
      </c>
      <c r="O14" s="134">
        <v>0</v>
      </c>
      <c r="P14" s="134">
        <v>15365.56</v>
      </c>
      <c r="R14" s="54"/>
    </row>
    <row r="15" spans="3:18" ht="18.75" customHeight="1">
      <c r="C15" s="125">
        <v>7</v>
      </c>
      <c r="D15" s="123" t="s">
        <v>570</v>
      </c>
      <c r="E15" s="46">
        <v>0</v>
      </c>
      <c r="F15" s="46">
        <v>0</v>
      </c>
      <c r="G15" s="134">
        <v>0</v>
      </c>
      <c r="H15" s="134">
        <v>0</v>
      </c>
      <c r="I15" s="46">
        <v>0</v>
      </c>
      <c r="J15" s="46">
        <v>0</v>
      </c>
      <c r="K15" s="134">
        <v>0</v>
      </c>
      <c r="L15" s="134">
        <v>0</v>
      </c>
      <c r="M15" s="46">
        <v>3220.2919999999999</v>
      </c>
      <c r="N15" s="46">
        <v>0</v>
      </c>
      <c r="O15" s="134">
        <v>0</v>
      </c>
      <c r="P15" s="134">
        <v>3220.2919999999999</v>
      </c>
    </row>
    <row r="16" spans="3:18" ht="18.75" customHeight="1">
      <c r="C16" s="125">
        <v>8</v>
      </c>
      <c r="D16" s="123" t="s">
        <v>568</v>
      </c>
      <c r="E16" s="46">
        <v>0</v>
      </c>
      <c r="F16" s="46">
        <v>0</v>
      </c>
      <c r="G16" s="134">
        <v>0</v>
      </c>
      <c r="H16" s="134">
        <v>0</v>
      </c>
      <c r="I16" s="46">
        <v>0</v>
      </c>
      <c r="J16" s="46">
        <v>0</v>
      </c>
      <c r="K16" s="134">
        <v>0</v>
      </c>
      <c r="L16" s="134">
        <v>110.94199999999999</v>
      </c>
      <c r="M16" s="46">
        <v>0</v>
      </c>
      <c r="N16" s="46">
        <v>0</v>
      </c>
      <c r="O16" s="134">
        <v>0</v>
      </c>
      <c r="P16" s="134">
        <v>110.94199999999999</v>
      </c>
    </row>
    <row r="17" spans="3:17" ht="18.75" customHeight="1">
      <c r="C17" s="125">
        <v>9</v>
      </c>
      <c r="D17" s="123" t="s">
        <v>800</v>
      </c>
      <c r="E17" s="46">
        <v>0</v>
      </c>
      <c r="F17" s="46">
        <v>0</v>
      </c>
      <c r="G17" s="134">
        <v>0</v>
      </c>
      <c r="H17" s="134">
        <v>0</v>
      </c>
      <c r="I17" s="46">
        <v>0</v>
      </c>
      <c r="J17" s="46">
        <v>0</v>
      </c>
      <c r="K17" s="134">
        <v>0</v>
      </c>
      <c r="L17" s="134">
        <v>0</v>
      </c>
      <c r="M17" s="46">
        <v>0</v>
      </c>
      <c r="N17" s="46">
        <v>0</v>
      </c>
      <c r="O17" s="134">
        <v>0</v>
      </c>
      <c r="P17" s="134">
        <v>0</v>
      </c>
    </row>
    <row r="18" spans="3:17" ht="18.75" customHeight="1" thickBot="1">
      <c r="C18" s="168">
        <v>10</v>
      </c>
      <c r="D18" s="164" t="s">
        <v>802</v>
      </c>
      <c r="E18" s="165">
        <v>0</v>
      </c>
      <c r="F18" s="165">
        <v>0</v>
      </c>
      <c r="G18" s="175">
        <v>0</v>
      </c>
      <c r="H18" s="175">
        <v>0</v>
      </c>
      <c r="I18" s="165">
        <v>0</v>
      </c>
      <c r="J18" s="165">
        <v>0</v>
      </c>
      <c r="K18" s="175">
        <v>0</v>
      </c>
      <c r="L18" s="175">
        <v>0</v>
      </c>
      <c r="M18" s="165">
        <v>0</v>
      </c>
      <c r="N18" s="165">
        <v>0</v>
      </c>
      <c r="O18" s="175">
        <v>0</v>
      </c>
      <c r="P18" s="175">
        <v>0</v>
      </c>
    </row>
    <row r="19" spans="3:17" ht="18.75" customHeight="1" thickBot="1">
      <c r="C19" s="298">
        <v>11</v>
      </c>
      <c r="D19" s="296" t="s">
        <v>452</v>
      </c>
      <c r="E19" s="255">
        <v>0</v>
      </c>
      <c r="F19" s="255">
        <v>0</v>
      </c>
      <c r="G19" s="302">
        <v>0</v>
      </c>
      <c r="H19" s="302">
        <v>0</v>
      </c>
      <c r="I19" s="255">
        <v>5803.598</v>
      </c>
      <c r="J19" s="255">
        <v>9561.9619999999995</v>
      </c>
      <c r="K19" s="302">
        <v>0</v>
      </c>
      <c r="L19" s="302">
        <v>110.94199999999999</v>
      </c>
      <c r="M19" s="255">
        <v>3220.2919999999999</v>
      </c>
      <c r="N19" s="255">
        <v>0</v>
      </c>
      <c r="O19" s="302">
        <v>0</v>
      </c>
      <c r="P19" s="302">
        <v>18696.794000000002</v>
      </c>
      <c r="Q19" s="257"/>
    </row>
    <row r="21" spans="3:17">
      <c r="D21" s="54"/>
    </row>
  </sheetData>
  <sheetProtection algorithmName="SHA-512" hashValue="ub06c6mkcClvdaKqh+2jsE8R9Fx9vsYEsdO1FOB/x9jASLDDinCtE5rU3l+cWmxCpKSpLk+T0m7tA1dIba57Ww==" saltValue="qQo+5jYcUyC3NthffmyMIg==" spinCount="100000" sheet="1" formatCells="0" formatColumns="0" formatRows="0" insertColumns="0" insertRows="0" insertHyperlinks="0" deleteColumns="0" deleteRows="0" sort="0" autoFilter="0" pivotTables="0"/>
  <mergeCells count="4">
    <mergeCell ref="C4:D4"/>
    <mergeCell ref="E6:O6"/>
    <mergeCell ref="C6:C8"/>
    <mergeCell ref="D6:D8"/>
  </mergeCells>
  <pageMargins left="0.70866141732283472" right="0.70866141732283472" top="0.74803149606299213" bottom="0.74803149606299213" header="0.31496062992125978" footer="0.31496062992125978"/>
  <pageSetup paperSize="9" scale="64" orientation="landscape"/>
  <headerFooter>
    <oddHeader>&amp;CPL
Załącznik XXV</oddHeader>
    <oddFooter>&amp;C&amp;P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C3:R20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2.5546875" style="23" customWidth="1"/>
    <col min="2" max="2" width="9.109375" style="23" customWidth="1"/>
    <col min="3" max="3" width="3.33203125" style="23" customWidth="1"/>
    <col min="4" max="4" width="64.6640625" style="23" customWidth="1"/>
    <col min="5" max="5" width="16.33203125" style="23" customWidth="1"/>
    <col min="6" max="6" width="14.44140625" style="23" customWidth="1"/>
    <col min="7" max="7" width="0.44140625" style="23" customWidth="1"/>
    <col min="8" max="9" width="14.44140625" style="23" customWidth="1"/>
    <col min="10" max="10" width="0.5546875" style="23" customWidth="1"/>
    <col min="11" max="12" width="14.44140625" style="23" customWidth="1"/>
    <col min="13" max="13" width="0.5546875" style="23" customWidth="1"/>
    <col min="14" max="15" width="14.44140625" style="23" customWidth="1"/>
    <col min="16" max="16" width="9.109375" style="23" customWidth="1"/>
    <col min="17" max="16384" width="9.109375" style="23"/>
  </cols>
  <sheetData>
    <row r="3" spans="3:15" ht="21" customHeight="1">
      <c r="C3" s="26" t="s">
        <v>91</v>
      </c>
    </row>
    <row r="4" spans="3:15">
      <c r="C4" s="976" t="s">
        <v>978</v>
      </c>
      <c r="D4" s="1001"/>
    </row>
    <row r="5" spans="3:15" ht="15" thickBot="1"/>
    <row r="6" spans="3:15" ht="16.2" customHeight="1">
      <c r="C6" s="257"/>
      <c r="D6" s="303"/>
      <c r="E6" s="904" t="s">
        <v>110</v>
      </c>
      <c r="F6" s="904" t="s">
        <v>111</v>
      </c>
      <c r="G6" s="904"/>
      <c r="H6" s="904" t="s">
        <v>112</v>
      </c>
      <c r="I6" s="904" t="s">
        <v>148</v>
      </c>
      <c r="J6" s="904"/>
      <c r="K6" s="904" t="s">
        <v>149</v>
      </c>
      <c r="L6" s="904" t="s">
        <v>210</v>
      </c>
      <c r="M6" s="904"/>
      <c r="N6" s="904" t="s">
        <v>211</v>
      </c>
      <c r="O6" s="904" t="s">
        <v>229</v>
      </c>
    </row>
    <row r="7" spans="3:15" ht="16.2" customHeight="1">
      <c r="C7" s="287"/>
      <c r="D7" s="303"/>
      <c r="E7" s="1041" t="s">
        <v>840</v>
      </c>
      <c r="F7" s="1027"/>
      <c r="G7" s="1027"/>
      <c r="H7" s="1027"/>
      <c r="I7" s="1027"/>
      <c r="J7" s="878"/>
      <c r="K7" s="1041" t="s">
        <v>841</v>
      </c>
      <c r="L7" s="1027"/>
      <c r="M7" s="1027"/>
      <c r="N7" s="1027"/>
      <c r="O7" s="1027"/>
    </row>
    <row r="8" spans="3:15" ht="30.75" customHeight="1" thickBot="1">
      <c r="C8" s="287"/>
      <c r="D8" s="1109" t="s">
        <v>842</v>
      </c>
      <c r="E8" s="1065" t="s">
        <v>843</v>
      </c>
      <c r="F8" s="1111"/>
      <c r="G8" s="878"/>
      <c r="H8" s="1065" t="s">
        <v>844</v>
      </c>
      <c r="I8" s="1111"/>
      <c r="J8" s="878"/>
      <c r="K8" s="1065" t="s">
        <v>843</v>
      </c>
      <c r="L8" s="1111"/>
      <c r="M8" s="878"/>
      <c r="N8" s="1065" t="s">
        <v>844</v>
      </c>
      <c r="O8" s="1111"/>
    </row>
    <row r="9" spans="3:15" ht="24.75" customHeight="1" thickTop="1" thickBot="1">
      <c r="C9" s="304"/>
      <c r="D9" s="1110"/>
      <c r="E9" s="882" t="s">
        <v>845</v>
      </c>
      <c r="F9" s="882" t="s">
        <v>846</v>
      </c>
      <c r="G9" s="882"/>
      <c r="H9" s="882" t="s">
        <v>845</v>
      </c>
      <c r="I9" s="882" t="s">
        <v>846</v>
      </c>
      <c r="J9" s="882"/>
      <c r="K9" s="882" t="s">
        <v>845</v>
      </c>
      <c r="L9" s="882" t="s">
        <v>846</v>
      </c>
      <c r="M9" s="882"/>
      <c r="N9" s="882" t="s">
        <v>845</v>
      </c>
      <c r="O9" s="882" t="s">
        <v>846</v>
      </c>
    </row>
    <row r="10" spans="3:15" ht="20.25" customHeight="1" thickTop="1">
      <c r="C10" s="305">
        <v>1</v>
      </c>
      <c r="D10" s="176" t="s">
        <v>847</v>
      </c>
      <c r="E10" s="66">
        <v>0</v>
      </c>
      <c r="F10" s="66">
        <v>0</v>
      </c>
      <c r="G10" s="66"/>
      <c r="H10" s="66">
        <v>0</v>
      </c>
      <c r="I10" s="66">
        <v>0</v>
      </c>
      <c r="J10" s="66"/>
      <c r="K10" s="66">
        <v>0</v>
      </c>
      <c r="L10" s="178">
        <v>0</v>
      </c>
      <c r="M10" s="178"/>
      <c r="N10" s="178">
        <v>0</v>
      </c>
      <c r="O10" s="178">
        <v>0</v>
      </c>
    </row>
    <row r="11" spans="3:15" ht="20.25" customHeight="1">
      <c r="C11" s="125">
        <v>2</v>
      </c>
      <c r="D11" s="132" t="s">
        <v>848</v>
      </c>
      <c r="E11" s="46">
        <v>0</v>
      </c>
      <c r="F11" s="46">
        <v>0</v>
      </c>
      <c r="G11" s="46"/>
      <c r="H11" s="46">
        <v>0</v>
      </c>
      <c r="I11" s="46">
        <v>0</v>
      </c>
      <c r="J11" s="46"/>
      <c r="K11" s="46">
        <v>0</v>
      </c>
      <c r="L11" s="134">
        <v>0</v>
      </c>
      <c r="M11" s="134"/>
      <c r="N11" s="134">
        <v>0</v>
      </c>
      <c r="O11" s="134">
        <v>0</v>
      </c>
    </row>
    <row r="12" spans="3:15" ht="20.25" customHeight="1">
      <c r="C12" s="125">
        <v>3</v>
      </c>
      <c r="D12" s="132" t="s">
        <v>849</v>
      </c>
      <c r="E12" s="46">
        <v>0</v>
      </c>
      <c r="F12" s="46">
        <v>0</v>
      </c>
      <c r="G12" s="46"/>
      <c r="H12" s="46">
        <v>0</v>
      </c>
      <c r="I12" s="46">
        <v>0</v>
      </c>
      <c r="J12" s="46"/>
      <c r="K12" s="46">
        <v>0</v>
      </c>
      <c r="L12" s="134">
        <v>0</v>
      </c>
      <c r="M12" s="134"/>
      <c r="N12" s="134">
        <v>0</v>
      </c>
      <c r="O12" s="134">
        <v>0</v>
      </c>
    </row>
    <row r="13" spans="3:15" ht="20.25" customHeight="1">
      <c r="C13" s="125">
        <v>4</v>
      </c>
      <c r="D13" s="132" t="s">
        <v>850</v>
      </c>
      <c r="E13" s="46">
        <v>0</v>
      </c>
      <c r="F13" s="46">
        <v>0</v>
      </c>
      <c r="G13" s="46"/>
      <c r="H13" s="46">
        <v>0</v>
      </c>
      <c r="I13" s="46">
        <v>0</v>
      </c>
      <c r="J13" s="46"/>
      <c r="K13" s="46">
        <v>0</v>
      </c>
      <c r="L13" s="134">
        <v>0</v>
      </c>
      <c r="M13" s="134"/>
      <c r="N13" s="134">
        <v>0</v>
      </c>
      <c r="O13" s="134">
        <v>0</v>
      </c>
    </row>
    <row r="14" spans="3:15" ht="20.25" customHeight="1">
      <c r="C14" s="125">
        <v>5</v>
      </c>
      <c r="D14" s="132" t="s">
        <v>851</v>
      </c>
      <c r="E14" s="46">
        <v>0</v>
      </c>
      <c r="F14" s="46">
        <v>0</v>
      </c>
      <c r="G14" s="46"/>
      <c r="H14" s="46">
        <v>0</v>
      </c>
      <c r="I14" s="46">
        <v>0</v>
      </c>
      <c r="J14" s="46"/>
      <c r="K14" s="46">
        <v>0</v>
      </c>
      <c r="L14" s="134">
        <v>0</v>
      </c>
      <c r="M14" s="134"/>
      <c r="N14" s="134">
        <v>0</v>
      </c>
      <c r="O14" s="134">
        <v>0</v>
      </c>
    </row>
    <row r="15" spans="3:15" ht="20.25" customHeight="1">
      <c r="C15" s="125">
        <v>6</v>
      </c>
      <c r="D15" s="132" t="s">
        <v>852</v>
      </c>
      <c r="E15" s="46">
        <v>0</v>
      </c>
      <c r="F15" s="46">
        <v>0</v>
      </c>
      <c r="G15" s="46"/>
      <c r="H15" s="46">
        <v>0</v>
      </c>
      <c r="I15" s="46">
        <v>0</v>
      </c>
      <c r="J15" s="46"/>
      <c r="K15" s="46">
        <v>0</v>
      </c>
      <c r="L15" s="134">
        <v>0</v>
      </c>
      <c r="M15" s="134"/>
      <c r="N15" s="134">
        <v>0</v>
      </c>
      <c r="O15" s="134">
        <v>0</v>
      </c>
    </row>
    <row r="16" spans="3:15" ht="20.25" customHeight="1">
      <c r="C16" s="125">
        <v>7</v>
      </c>
      <c r="D16" s="132" t="s">
        <v>853</v>
      </c>
      <c r="E16" s="46">
        <v>0</v>
      </c>
      <c r="F16" s="46">
        <v>0</v>
      </c>
      <c r="G16" s="46"/>
      <c r="H16" s="46">
        <v>0</v>
      </c>
      <c r="I16" s="46">
        <v>0</v>
      </c>
      <c r="J16" s="46"/>
      <c r="K16" s="46">
        <v>0</v>
      </c>
      <c r="L16" s="134">
        <v>0</v>
      </c>
      <c r="M16" s="134"/>
      <c r="N16" s="134">
        <v>0</v>
      </c>
      <c r="O16" s="134">
        <v>0</v>
      </c>
    </row>
    <row r="17" spans="3:18" ht="20.25" customHeight="1" thickBot="1">
      <c r="C17" s="168">
        <v>8</v>
      </c>
      <c r="D17" s="173" t="s">
        <v>769</v>
      </c>
      <c r="E17" s="165">
        <v>0</v>
      </c>
      <c r="F17" s="165">
        <v>0</v>
      </c>
      <c r="G17" s="165"/>
      <c r="H17" s="165">
        <v>0</v>
      </c>
      <c r="I17" s="165">
        <v>0</v>
      </c>
      <c r="J17" s="165"/>
      <c r="K17" s="165">
        <v>0</v>
      </c>
      <c r="L17" s="175">
        <v>0</v>
      </c>
      <c r="M17" s="175"/>
      <c r="N17" s="175">
        <v>0</v>
      </c>
      <c r="O17" s="175">
        <v>0</v>
      </c>
    </row>
    <row r="18" spans="3:18" ht="20.25" customHeight="1" thickBot="1">
      <c r="C18" s="300">
        <v>9</v>
      </c>
      <c r="D18" s="389" t="s">
        <v>147</v>
      </c>
      <c r="E18" s="255">
        <v>0</v>
      </c>
      <c r="F18" s="255">
        <v>0</v>
      </c>
      <c r="G18" s="255"/>
      <c r="H18" s="255">
        <v>0</v>
      </c>
      <c r="I18" s="255">
        <v>0</v>
      </c>
      <c r="J18" s="255"/>
      <c r="K18" s="255">
        <v>0</v>
      </c>
      <c r="L18" s="255">
        <v>0</v>
      </c>
      <c r="M18" s="255"/>
      <c r="N18" s="255">
        <v>0</v>
      </c>
      <c r="O18" s="255">
        <v>0</v>
      </c>
    </row>
    <row r="19" spans="3:18"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</row>
    <row r="20" spans="3:18">
      <c r="R20" s="54"/>
    </row>
  </sheetData>
  <sheetProtection algorithmName="SHA-512" hashValue="Fq1iFCp0vuL/GKfrtdcbcOMuJioUtCIV9aXj7yzR/wIAMA2Q6TldrJA1l7A+QRWQEq+ycKu5XmJF1yWCFRmwiQ==" saltValue="7aVM5HXqaewooZxQTsvPdQ==" spinCount="100000" sheet="1" formatCells="0" formatColumns="0" formatRows="0" insertColumns="0" insertRows="0" insertHyperlinks="0" deleteColumns="0" deleteRows="0" sort="0" autoFilter="0" pivotTables="0"/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/>
  <headerFooter>
    <oddHeader>&amp;CPL
Załącznik XXV</oddHeader>
    <oddFooter>&amp;C&amp;P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C3:J17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2.33203125" style="23" customWidth="1"/>
    <col min="2" max="2" width="9.109375" style="23" customWidth="1"/>
    <col min="3" max="3" width="2.6640625" style="23" customWidth="1"/>
    <col min="4" max="4" width="37.44140625" style="23" customWidth="1"/>
    <col min="5" max="6" width="18.109375" style="23" customWidth="1"/>
    <col min="7" max="7" width="9.109375" style="23" customWidth="1"/>
    <col min="8" max="16384" width="9.109375" style="23"/>
  </cols>
  <sheetData>
    <row r="3" spans="3:10" ht="21" customHeight="1">
      <c r="C3" s="41" t="s">
        <v>92</v>
      </c>
    </row>
    <row r="4" spans="3:10">
      <c r="C4" s="976" t="s">
        <v>978</v>
      </c>
      <c r="D4" s="1001"/>
    </row>
    <row r="5" spans="3:10" ht="15" thickBot="1">
      <c r="D5" s="112"/>
      <c r="E5" s="288"/>
      <c r="F5" s="288"/>
    </row>
    <row r="6" spans="3:10" ht="16.2" customHeight="1" thickBot="1">
      <c r="D6" s="131"/>
      <c r="E6" s="871" t="s">
        <v>110</v>
      </c>
      <c r="F6" s="871" t="s">
        <v>111</v>
      </c>
    </row>
    <row r="7" spans="3:10" ht="16.2" customHeight="1" thickBot="1">
      <c r="C7" s="494"/>
      <c r="D7" s="494"/>
      <c r="E7" s="882" t="s">
        <v>854</v>
      </c>
      <c r="F7" s="882" t="s">
        <v>855</v>
      </c>
    </row>
    <row r="8" spans="3:10" s="783" customFormat="1" ht="19.5" customHeight="1" thickBot="1">
      <c r="C8" s="813" t="s">
        <v>856</v>
      </c>
      <c r="D8" s="814"/>
      <c r="E8" s="296"/>
      <c r="F8" s="296"/>
      <c r="J8" s="815"/>
    </row>
    <row r="9" spans="3:10" s="783" customFormat="1" ht="19.5" customHeight="1">
      <c r="C9" s="171">
        <v>1</v>
      </c>
      <c r="D9" s="179" t="s">
        <v>857</v>
      </c>
      <c r="E9" s="66">
        <v>0</v>
      </c>
      <c r="F9" s="66">
        <v>0</v>
      </c>
    </row>
    <row r="10" spans="3:10" s="783" customFormat="1" ht="19.5" customHeight="1">
      <c r="C10" s="125">
        <v>2</v>
      </c>
      <c r="D10" s="140" t="s">
        <v>858</v>
      </c>
      <c r="E10" s="46">
        <v>0</v>
      </c>
      <c r="F10" s="46">
        <v>0</v>
      </c>
    </row>
    <row r="11" spans="3:10" s="783" customFormat="1" ht="19.5" customHeight="1">
      <c r="C11" s="125">
        <v>3</v>
      </c>
      <c r="D11" s="140" t="s">
        <v>859</v>
      </c>
      <c r="E11" s="46">
        <v>0</v>
      </c>
      <c r="F11" s="46">
        <v>0</v>
      </c>
    </row>
    <row r="12" spans="3:10" s="783" customFormat="1" ht="19.5" customHeight="1">
      <c r="C12" s="125">
        <v>4</v>
      </c>
      <c r="D12" s="140" t="s">
        <v>860</v>
      </c>
      <c r="E12" s="46">
        <v>0</v>
      </c>
      <c r="F12" s="46">
        <v>0</v>
      </c>
    </row>
    <row r="13" spans="3:10" s="783" customFormat="1" ht="19.5" customHeight="1">
      <c r="C13" s="125">
        <v>5</v>
      </c>
      <c r="D13" s="140" t="s">
        <v>861</v>
      </c>
      <c r="E13" s="46">
        <v>0</v>
      </c>
      <c r="F13" s="46">
        <v>0</v>
      </c>
    </row>
    <row r="14" spans="3:10" s="783" customFormat="1" ht="19.5" customHeight="1" thickBot="1">
      <c r="C14" s="497">
        <v>6</v>
      </c>
      <c r="D14" s="498" t="s">
        <v>862</v>
      </c>
      <c r="E14" s="430">
        <v>0</v>
      </c>
      <c r="F14" s="430">
        <v>0</v>
      </c>
    </row>
    <row r="15" spans="3:10" s="783" customFormat="1" ht="19.5" customHeight="1" thickBot="1">
      <c r="C15" s="813" t="s">
        <v>863</v>
      </c>
      <c r="D15" s="814"/>
      <c r="E15" s="814"/>
      <c r="F15" s="814"/>
    </row>
    <row r="16" spans="3:10" s="783" customFormat="1" ht="19.5" customHeight="1">
      <c r="C16" s="171">
        <v>7</v>
      </c>
      <c r="D16" s="179" t="s">
        <v>864</v>
      </c>
      <c r="E16" s="66">
        <v>0</v>
      </c>
      <c r="F16" s="66">
        <v>0</v>
      </c>
      <c r="J16" s="815"/>
    </row>
    <row r="17" spans="3:6" s="783" customFormat="1" ht="19.5" customHeight="1" thickBot="1">
      <c r="C17" s="495">
        <v>8</v>
      </c>
      <c r="D17" s="496" t="s">
        <v>865</v>
      </c>
      <c r="E17" s="433">
        <v>0</v>
      </c>
      <c r="F17" s="433">
        <v>0</v>
      </c>
    </row>
  </sheetData>
  <sheetProtection algorithmName="SHA-512" hashValue="IITqt++SPCx1m6KHXhJM24J1JcdOTmWhuIfzO8z/6xpwCFQfdGvvgpwD4LTQwaLLv7Yk+24Ib83OeZcYx4ArFQ==" saltValue="nHXfVGXoRzUyK+AFBkrmKA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fitToWidth="0" fitToHeight="0" orientation="landscape"/>
  <headerFooter>
    <oddHeader>&amp;CPL
Załącznik XXV</oddHeader>
    <oddFooter>&amp;C&amp;P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C3:F27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1" width="2.6640625" style="25" customWidth="1"/>
    <col min="2" max="2" width="6.88671875" style="25" customWidth="1"/>
    <col min="3" max="3" width="4.44140625" style="25" customWidth="1"/>
    <col min="4" max="4" width="147.5546875" style="25" customWidth="1"/>
    <col min="5" max="6" width="18.109375" style="25" customWidth="1"/>
    <col min="7" max="7" width="9.109375" style="25" customWidth="1"/>
    <col min="8" max="16384" width="9.109375" style="25"/>
  </cols>
  <sheetData>
    <row r="3" spans="3:6" ht="21" customHeight="1">
      <c r="C3" s="142" t="s">
        <v>93</v>
      </c>
    </row>
    <row r="4" spans="3:6">
      <c r="C4" s="976" t="s">
        <v>978</v>
      </c>
      <c r="D4" s="977"/>
    </row>
    <row r="5" spans="3:6" ht="20.100000000000001" customHeight="1" thickBot="1">
      <c r="C5" s="143"/>
      <c r="D5" s="144"/>
      <c r="E5" s="306"/>
      <c r="F5" s="306"/>
    </row>
    <row r="6" spans="3:6" ht="20.100000000000001" customHeight="1" thickBot="1">
      <c r="C6" s="143"/>
      <c r="D6" s="144"/>
      <c r="E6" s="871" t="s">
        <v>110</v>
      </c>
      <c r="F6" s="871" t="s">
        <v>111</v>
      </c>
    </row>
    <row r="7" spans="3:6" ht="35.25" customHeight="1" thickBot="1">
      <c r="C7" s="499"/>
      <c r="D7" s="500"/>
      <c r="E7" s="882" t="s">
        <v>866</v>
      </c>
      <c r="F7" s="897" t="s">
        <v>818</v>
      </c>
    </row>
    <row r="8" spans="3:6" ht="15.75" customHeight="1">
      <c r="C8" s="148">
        <v>1</v>
      </c>
      <c r="D8" s="180" t="s">
        <v>867</v>
      </c>
      <c r="E8" s="181"/>
      <c r="F8" s="149">
        <v>0</v>
      </c>
    </row>
    <row r="9" spans="3:6" ht="15.75" customHeight="1">
      <c r="C9" s="125">
        <v>2</v>
      </c>
      <c r="D9" s="145" t="s">
        <v>868</v>
      </c>
      <c r="E9" s="46">
        <v>0</v>
      </c>
      <c r="F9" s="46">
        <v>0</v>
      </c>
    </row>
    <row r="10" spans="3:6" ht="15.75" customHeight="1">
      <c r="C10" s="125">
        <v>3</v>
      </c>
      <c r="D10" s="145" t="s">
        <v>869</v>
      </c>
      <c r="E10" s="46">
        <v>0</v>
      </c>
      <c r="F10" s="46">
        <v>0</v>
      </c>
    </row>
    <row r="11" spans="3:6" ht="15.75" customHeight="1">
      <c r="C11" s="125">
        <v>4</v>
      </c>
      <c r="D11" s="145" t="s">
        <v>870</v>
      </c>
      <c r="E11" s="46">
        <v>0</v>
      </c>
      <c r="F11" s="46">
        <v>0</v>
      </c>
    </row>
    <row r="12" spans="3:6" ht="15.75" customHeight="1">
      <c r="C12" s="125">
        <v>5</v>
      </c>
      <c r="D12" s="145" t="s">
        <v>871</v>
      </c>
      <c r="E12" s="46">
        <v>0</v>
      </c>
      <c r="F12" s="46">
        <v>0</v>
      </c>
    </row>
    <row r="13" spans="3:6" ht="15.75" customHeight="1">
      <c r="C13" s="125">
        <v>6</v>
      </c>
      <c r="D13" s="145" t="s">
        <v>872</v>
      </c>
      <c r="E13" s="46">
        <v>0</v>
      </c>
      <c r="F13" s="46">
        <v>0</v>
      </c>
    </row>
    <row r="14" spans="3:6" ht="15.75" customHeight="1">
      <c r="C14" s="125">
        <v>7</v>
      </c>
      <c r="D14" s="145" t="s">
        <v>873</v>
      </c>
      <c r="E14" s="46">
        <v>0</v>
      </c>
      <c r="F14" s="133"/>
    </row>
    <row r="15" spans="3:6" ht="15.75" customHeight="1">
      <c r="C15" s="125">
        <v>8</v>
      </c>
      <c r="D15" s="145" t="s">
        <v>874</v>
      </c>
      <c r="E15" s="46">
        <v>0</v>
      </c>
      <c r="F15" s="46">
        <v>0</v>
      </c>
    </row>
    <row r="16" spans="3:6" ht="15.75" customHeight="1">
      <c r="C16" s="125">
        <v>9</v>
      </c>
      <c r="D16" s="145" t="s">
        <v>875</v>
      </c>
      <c r="E16" s="46">
        <v>0</v>
      </c>
      <c r="F16" s="46">
        <v>0</v>
      </c>
    </row>
    <row r="17" spans="3:6" ht="15.75" customHeight="1">
      <c r="C17" s="125">
        <v>10</v>
      </c>
      <c r="D17" s="145" t="s">
        <v>876</v>
      </c>
      <c r="E17" s="46">
        <v>0</v>
      </c>
      <c r="F17" s="46">
        <v>0</v>
      </c>
    </row>
    <row r="18" spans="3:6" ht="15.75" customHeight="1">
      <c r="C18" s="141">
        <v>11</v>
      </c>
      <c r="D18" s="146" t="s">
        <v>877</v>
      </c>
      <c r="E18" s="147"/>
      <c r="F18" s="52">
        <v>0</v>
      </c>
    </row>
    <row r="19" spans="3:6" ht="15.75" customHeight="1">
      <c r="C19" s="125">
        <v>12</v>
      </c>
      <c r="D19" s="145" t="s">
        <v>878</v>
      </c>
      <c r="E19" s="46">
        <v>0</v>
      </c>
      <c r="F19" s="46">
        <v>0</v>
      </c>
    </row>
    <row r="20" spans="3:6" ht="15.75" customHeight="1">
      <c r="C20" s="125">
        <v>13</v>
      </c>
      <c r="D20" s="145" t="s">
        <v>869</v>
      </c>
      <c r="E20" s="46">
        <v>0</v>
      </c>
      <c r="F20" s="46">
        <v>0</v>
      </c>
    </row>
    <row r="21" spans="3:6" ht="15.75" customHeight="1">
      <c r="C21" s="125">
        <v>14</v>
      </c>
      <c r="D21" s="145" t="s">
        <v>870</v>
      </c>
      <c r="E21" s="46">
        <v>0</v>
      </c>
      <c r="F21" s="46">
        <v>0</v>
      </c>
    </row>
    <row r="22" spans="3:6" ht="15.75" customHeight="1">
      <c r="C22" s="125">
        <v>15</v>
      </c>
      <c r="D22" s="145" t="s">
        <v>871</v>
      </c>
      <c r="E22" s="46">
        <v>0</v>
      </c>
      <c r="F22" s="46">
        <v>0</v>
      </c>
    </row>
    <row r="23" spans="3:6" ht="15.75" customHeight="1">
      <c r="C23" s="125">
        <v>16</v>
      </c>
      <c r="D23" s="145" t="s">
        <v>872</v>
      </c>
      <c r="E23" s="46">
        <v>0</v>
      </c>
      <c r="F23" s="46">
        <v>0</v>
      </c>
    </row>
    <row r="24" spans="3:6" ht="15.75" customHeight="1">
      <c r="C24" s="125">
        <v>17</v>
      </c>
      <c r="D24" s="145" t="s">
        <v>873</v>
      </c>
      <c r="E24" s="46">
        <v>0</v>
      </c>
      <c r="F24" s="133"/>
    </row>
    <row r="25" spans="3:6" ht="15.75" customHeight="1">
      <c r="C25" s="125">
        <v>18</v>
      </c>
      <c r="D25" s="145" t="s">
        <v>874</v>
      </c>
      <c r="E25" s="46">
        <v>0</v>
      </c>
      <c r="F25" s="46">
        <v>0</v>
      </c>
    </row>
    <row r="26" spans="3:6" ht="15.75" customHeight="1">
      <c r="C26" s="125">
        <v>19</v>
      </c>
      <c r="D26" s="145" t="s">
        <v>875</v>
      </c>
      <c r="E26" s="46">
        <v>0</v>
      </c>
      <c r="F26" s="46">
        <v>0</v>
      </c>
    </row>
    <row r="27" spans="3:6" ht="15.75" customHeight="1" thickBot="1">
      <c r="C27" s="495">
        <v>20</v>
      </c>
      <c r="D27" s="501" t="s">
        <v>876</v>
      </c>
      <c r="E27" s="433">
        <v>0</v>
      </c>
      <c r="F27" s="433">
        <v>0</v>
      </c>
    </row>
  </sheetData>
  <sheetProtection algorithmName="SHA-512" hashValue="PBLzPQBU/mLF3wjSnfuJLbM+fG/cIerOsLa0HS4tokPDHGuOqrvBW/L0Xvi9fJWEX6KcjejS6ir5fa1IVb7rtg==" saltValue="YPC+7pZfm6XzblpvYm8YRg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7" orientation="landscape"/>
  <headerFooter>
    <oddHeader>&amp;CPL 
Załącznik XXV</oddHeader>
    <oddFooter>&amp;C&amp;P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C3:I18"/>
  <sheetViews>
    <sheetView showGridLines="0" zoomScaleNormal="100" workbookViewId="0">
      <selection activeCell="XFD14" sqref="XFD14"/>
    </sheetView>
  </sheetViews>
  <sheetFormatPr defaultColWidth="11.44140625" defaultRowHeight="14.4"/>
  <cols>
    <col min="1" max="1" width="2.33203125" style="23" customWidth="1"/>
    <col min="2" max="2" width="11.44140625" style="23" customWidth="1"/>
    <col min="3" max="3" width="2.5546875" style="23" customWidth="1"/>
    <col min="4" max="4" width="41.6640625" style="23" customWidth="1"/>
    <col min="5" max="5" width="22.6640625" style="23" customWidth="1"/>
    <col min="6" max="6" width="15.33203125" style="23" customWidth="1"/>
    <col min="7" max="7" width="11.44140625" style="23" customWidth="1"/>
    <col min="8" max="8" width="50.6640625" style="23" customWidth="1"/>
    <col min="9" max="9" width="7.44140625" style="23" customWidth="1"/>
    <col min="10" max="10" width="42" style="23" customWidth="1"/>
    <col min="11" max="11" width="11.44140625" style="23" customWidth="1"/>
    <col min="12" max="16384" width="11.44140625" style="23"/>
  </cols>
  <sheetData>
    <row r="3" spans="3:9" s="49" customFormat="1" ht="21" customHeight="1">
      <c r="C3" s="76" t="s">
        <v>95</v>
      </c>
      <c r="D3" s="150"/>
      <c r="E3" s="56"/>
      <c r="F3" s="56"/>
    </row>
    <row r="4" spans="3:9" s="49" customFormat="1" ht="17.399999999999999" customHeight="1">
      <c r="C4" s="976" t="s">
        <v>978</v>
      </c>
      <c r="D4" s="1112"/>
      <c r="E4" s="56"/>
      <c r="F4" s="56"/>
    </row>
    <row r="5" spans="3:9" s="49" customFormat="1" ht="17.399999999999999" customHeight="1" thickBot="1">
      <c r="E5" s="56"/>
      <c r="F5" s="56"/>
    </row>
    <row r="6" spans="3:9" ht="16.2" customHeight="1">
      <c r="C6" s="137"/>
      <c r="D6" s="137"/>
      <c r="E6" s="904" t="s">
        <v>110</v>
      </c>
    </row>
    <row r="7" spans="3:9" ht="24.6" customHeight="1" thickBot="1">
      <c r="C7" s="307"/>
      <c r="D7" s="307"/>
      <c r="E7" s="897" t="s">
        <v>154</v>
      </c>
    </row>
    <row r="8" spans="3:9" ht="16.95" customHeight="1" thickBot="1">
      <c r="C8" s="502"/>
      <c r="D8" s="261" t="s">
        <v>879</v>
      </c>
      <c r="E8" s="503"/>
      <c r="I8" s="151"/>
    </row>
    <row r="9" spans="3:9">
      <c r="C9" s="182">
        <v>1</v>
      </c>
      <c r="D9" s="183" t="s">
        <v>880</v>
      </c>
      <c r="E9" s="111">
        <v>0</v>
      </c>
      <c r="I9" s="151"/>
    </row>
    <row r="10" spans="3:9">
      <c r="C10" s="29">
        <v>2</v>
      </c>
      <c r="D10" s="152" t="s">
        <v>881</v>
      </c>
      <c r="E10" s="31">
        <v>0</v>
      </c>
      <c r="I10" s="151"/>
    </row>
    <row r="11" spans="3:9">
      <c r="C11" s="29">
        <v>3</v>
      </c>
      <c r="D11" s="152" t="s">
        <v>882</v>
      </c>
      <c r="E11" s="31">
        <v>0</v>
      </c>
      <c r="I11" s="151"/>
    </row>
    <row r="12" spans="3:9" ht="15" thickBot="1">
      <c r="C12" s="504">
        <v>4</v>
      </c>
      <c r="D12" s="505" t="s">
        <v>883</v>
      </c>
      <c r="E12" s="482">
        <v>0</v>
      </c>
    </row>
    <row r="13" spans="3:9" ht="15" thickBot="1">
      <c r="C13" s="502"/>
      <c r="D13" s="261" t="s">
        <v>884</v>
      </c>
      <c r="E13" s="506"/>
    </row>
    <row r="14" spans="3:9">
      <c r="C14" s="182">
        <v>5</v>
      </c>
      <c r="D14" s="183" t="s">
        <v>885</v>
      </c>
      <c r="E14" s="111">
        <v>0</v>
      </c>
    </row>
    <row r="15" spans="3:9">
      <c r="C15" s="29">
        <v>6</v>
      </c>
      <c r="D15" s="152" t="s">
        <v>886</v>
      </c>
      <c r="E15" s="31">
        <v>0</v>
      </c>
    </row>
    <row r="16" spans="3:9">
      <c r="C16" s="29">
        <v>7</v>
      </c>
      <c r="D16" s="152" t="s">
        <v>887</v>
      </c>
      <c r="E16" s="31">
        <v>0</v>
      </c>
    </row>
    <row r="17" spans="3:5" ht="15" thickBot="1">
      <c r="C17" s="504">
        <v>8</v>
      </c>
      <c r="D17" s="505" t="s">
        <v>888</v>
      </c>
      <c r="E17" s="482">
        <v>0</v>
      </c>
    </row>
    <row r="18" spans="3:5" ht="16.2" customHeight="1" thickBot="1">
      <c r="C18" s="300">
        <v>9</v>
      </c>
      <c r="D18" s="389" t="s">
        <v>147</v>
      </c>
      <c r="E18" s="255">
        <v>0</v>
      </c>
    </row>
  </sheetData>
  <sheetProtection algorithmName="SHA-512" hashValue="LDGNUHupuWXBatOtcbXGsz0CKBLhoLBejOJ8Qh4CWgXHqgmGkfPhdVQx5JsHKdMPXQj6EBulxLc7SNbJQlcbow==" saltValue="eikpae9w3G9eP1iBc/deZA==" spinCount="100000" sheet="1" formatCells="0" formatColumns="0" formatRows="0" insertColumns="0" insertRows="0" insertHyperlinks="0" deleteColumns="0" deleteRows="0" sort="0" autoFilter="0" pivotTables="0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XXIX</oddHeader>
    <oddFooter>&amp;C&amp;P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C2:L14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2" width="6.88671875" customWidth="1"/>
    <col min="3" max="3" width="3.109375" customWidth="1"/>
    <col min="4" max="4" width="66.109375" customWidth="1"/>
    <col min="5" max="7" width="17.33203125" customWidth="1"/>
    <col min="8" max="9" width="22.44140625" customWidth="1"/>
    <col min="11" max="11" width="13.109375" style="4" customWidth="1"/>
    <col min="12" max="12" width="52.44140625" customWidth="1"/>
  </cols>
  <sheetData>
    <row r="2" spans="3:12">
      <c r="L2" s="5"/>
    </row>
    <row r="3" spans="3:12" s="6" customFormat="1" ht="17.399999999999999">
      <c r="C3" s="185" t="s">
        <v>97</v>
      </c>
      <c r="E3" s="7"/>
    </row>
    <row r="4" spans="3:12" s="6" customFormat="1">
      <c r="C4" s="21" t="s">
        <v>978</v>
      </c>
    </row>
    <row r="5" spans="3:12" s="6" customFormat="1"/>
    <row r="6" spans="3:12" s="6" customFormat="1" ht="15" thickBot="1">
      <c r="C6" s="196"/>
      <c r="D6" s="197"/>
      <c r="E6" s="196"/>
      <c r="F6" s="196"/>
      <c r="G6" s="196"/>
      <c r="H6" s="196"/>
      <c r="I6" s="196"/>
    </row>
    <row r="7" spans="3:12">
      <c r="C7" s="197"/>
      <c r="D7" s="197"/>
      <c r="E7" s="905" t="s">
        <v>110</v>
      </c>
      <c r="F7" s="905" t="s">
        <v>111</v>
      </c>
      <c r="G7" s="905" t="s">
        <v>112</v>
      </c>
      <c r="H7" s="905" t="s">
        <v>148</v>
      </c>
      <c r="I7" s="905" t="s">
        <v>149</v>
      </c>
    </row>
    <row r="8" spans="3:12" ht="23.25" customHeight="1">
      <c r="C8" s="1113" t="s">
        <v>889</v>
      </c>
      <c r="D8" s="1113"/>
      <c r="E8" s="1115" t="s">
        <v>890</v>
      </c>
      <c r="F8" s="1115"/>
      <c r="G8" s="1115"/>
      <c r="H8" s="1116" t="s">
        <v>453</v>
      </c>
      <c r="I8" s="1116" t="s">
        <v>209</v>
      </c>
    </row>
    <row r="9" spans="3:12" ht="24.75" customHeight="1" thickBot="1">
      <c r="C9" s="1114"/>
      <c r="D9" s="1114"/>
      <c r="E9" s="869">
        <v>2020</v>
      </c>
      <c r="F9" s="869">
        <v>2021</v>
      </c>
      <c r="G9" s="869">
        <v>2022</v>
      </c>
      <c r="H9" s="1117"/>
      <c r="I9" s="1117"/>
    </row>
    <row r="10" spans="3:12">
      <c r="C10" s="198">
        <v>1</v>
      </c>
      <c r="D10" s="199" t="s">
        <v>891</v>
      </c>
      <c r="E10" s="363">
        <v>395350.16200000001</v>
      </c>
      <c r="F10" s="363">
        <v>398081.22600000002</v>
      </c>
      <c r="G10" s="363">
        <v>402517.05900000001</v>
      </c>
      <c r="H10" s="363">
        <v>59797.421999999999</v>
      </c>
      <c r="I10" s="363">
        <v>747467.77899999998</v>
      </c>
    </row>
    <row r="11" spans="3:12">
      <c r="C11" s="193">
        <v>2</v>
      </c>
      <c r="D11" s="192" t="s">
        <v>892</v>
      </c>
      <c r="E11" s="194">
        <v>0</v>
      </c>
      <c r="F11" s="194">
        <v>0</v>
      </c>
      <c r="G11" s="194">
        <v>0</v>
      </c>
      <c r="H11" s="194">
        <v>0</v>
      </c>
      <c r="I11" s="194">
        <v>0</v>
      </c>
    </row>
    <row r="12" spans="3:12">
      <c r="C12" s="193">
        <v>3</v>
      </c>
      <c r="D12" s="192" t="s">
        <v>1022</v>
      </c>
      <c r="E12" s="194">
        <v>0</v>
      </c>
      <c r="F12" s="194">
        <v>0</v>
      </c>
      <c r="G12" s="194">
        <v>0</v>
      </c>
      <c r="H12" s="195"/>
      <c r="I12" s="195"/>
    </row>
    <row r="13" spans="3:12">
      <c r="C13" s="193">
        <v>4</v>
      </c>
      <c r="D13" s="192" t="s">
        <v>1023</v>
      </c>
      <c r="E13" s="194">
        <v>0</v>
      </c>
      <c r="F13" s="194">
        <v>0</v>
      </c>
      <c r="G13" s="194">
        <v>0</v>
      </c>
      <c r="H13" s="195"/>
      <c r="I13" s="195"/>
    </row>
    <row r="14" spans="3:12" ht="15" thickBot="1">
      <c r="C14" s="308">
        <v>5</v>
      </c>
      <c r="D14" s="309" t="s">
        <v>893</v>
      </c>
      <c r="E14" s="310">
        <v>0</v>
      </c>
      <c r="F14" s="310">
        <v>0</v>
      </c>
      <c r="G14" s="310">
        <v>0</v>
      </c>
      <c r="H14" s="310">
        <v>0</v>
      </c>
      <c r="I14" s="310">
        <v>0</v>
      </c>
    </row>
  </sheetData>
  <sheetProtection algorithmName="SHA-512" hashValue="Es6mEY6QU7VQxvl+tGO/e/u+RiY/5Ypw1hBqs4o6Hnt989maMqep6r1sMzfpuhYyGe6wr74utvH/rUgYbCbHDQ==" saltValue="IbR+gLaArLlUqGloXZDb5Q==" spinCount="100000" sheet="1" formatCells="0" formatColumns="0" formatRows="0" insertColumns="0" insertRows="0" insertHyperlinks="0" deleteColumns="0" deleteRows="0" sort="0" autoFilter="0" pivotTables="0"/>
  <mergeCells count="4">
    <mergeCell ref="C8:D9"/>
    <mergeCell ref="E8:G8"/>
    <mergeCell ref="H8:H9"/>
    <mergeCell ref="I8:I9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 r:id="rId1"/>
  <headerFooter>
    <oddHeader>&amp;CPL
Załącznik XXXI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9"/>
  <sheetViews>
    <sheetView showGridLines="0" topLeftCell="A25" zoomScaleNormal="100" zoomScalePageLayoutView="80" workbookViewId="0">
      <selection activeCell="XFD14" sqref="XFD14"/>
    </sheetView>
  </sheetViews>
  <sheetFormatPr defaultColWidth="9.33203125" defaultRowHeight="14.4"/>
  <cols>
    <col min="1" max="1" width="3.5546875" style="333" customWidth="1"/>
    <col min="2" max="2" width="5.109375" style="333" customWidth="1"/>
    <col min="3" max="3" width="4" style="334" customWidth="1"/>
    <col min="4" max="4" width="80.33203125" style="333" customWidth="1"/>
    <col min="5" max="5" width="20" style="333" customWidth="1"/>
    <col min="6" max="6" width="19.88671875" style="333" customWidth="1"/>
    <col min="7" max="7" width="16.88671875" style="333" customWidth="1"/>
    <col min="8" max="8" width="17.88671875" style="333" customWidth="1"/>
    <col min="9" max="9" width="21.109375" style="333" customWidth="1"/>
    <col min="10" max="10" width="17.33203125" style="333" customWidth="1"/>
    <col min="11" max="11" width="20.88671875" style="333" customWidth="1"/>
    <col min="12" max="16384" width="9.33203125" style="333"/>
  </cols>
  <sheetData>
    <row r="1" spans="1:17" ht="21" customHeight="1"/>
    <row r="2" spans="1:17" ht="24" customHeight="1">
      <c r="C2" s="41" t="s">
        <v>1054</v>
      </c>
      <c r="E2" s="65"/>
      <c r="F2" s="65"/>
      <c r="G2" s="65"/>
      <c r="H2" s="65"/>
      <c r="I2" s="65"/>
      <c r="J2" s="65"/>
      <c r="K2" s="65"/>
    </row>
    <row r="3" spans="1:17">
      <c r="C3" s="25" t="s">
        <v>978</v>
      </c>
    </row>
    <row r="4" spans="1:17" ht="15" thickBot="1"/>
    <row r="5" spans="1:17">
      <c r="E5" s="408" t="s">
        <v>110</v>
      </c>
      <c r="F5" s="408" t="s">
        <v>111</v>
      </c>
      <c r="G5" s="408" t="s">
        <v>112</v>
      </c>
      <c r="H5" s="408" t="s">
        <v>148</v>
      </c>
      <c r="I5" s="408" t="s">
        <v>149</v>
      </c>
      <c r="J5" s="408" t="s">
        <v>210</v>
      </c>
      <c r="K5" s="408" t="s">
        <v>211</v>
      </c>
    </row>
    <row r="6" spans="1:17" ht="14.4" customHeight="1">
      <c r="D6" s="333" t="s">
        <v>212</v>
      </c>
      <c r="E6" s="982" t="s">
        <v>213</v>
      </c>
      <c r="F6" s="984" t="s">
        <v>214</v>
      </c>
      <c r="G6" s="985" t="s">
        <v>215</v>
      </c>
      <c r="H6" s="985"/>
      <c r="I6" s="985"/>
      <c r="J6" s="985"/>
      <c r="K6" s="985"/>
    </row>
    <row r="7" spans="1:17" ht="72.75" customHeight="1" thickBot="1">
      <c r="C7" s="574"/>
      <c r="D7" s="406"/>
      <c r="E7" s="983"/>
      <c r="F7" s="983"/>
      <c r="G7" s="407" t="s">
        <v>1244</v>
      </c>
      <c r="H7" s="407" t="s">
        <v>1245</v>
      </c>
      <c r="I7" s="407" t="s">
        <v>1246</v>
      </c>
      <c r="J7" s="407" t="s">
        <v>1247</v>
      </c>
      <c r="K7" s="407" t="s">
        <v>1248</v>
      </c>
    </row>
    <row r="8" spans="1:17" s="570" customFormat="1" ht="15" customHeight="1">
      <c r="A8" s="333"/>
      <c r="B8" s="333"/>
      <c r="C8" s="575"/>
      <c r="D8" s="581" t="s">
        <v>1199</v>
      </c>
      <c r="E8" s="582"/>
      <c r="F8" s="582"/>
      <c r="G8" s="583"/>
      <c r="H8" s="583"/>
      <c r="I8" s="583"/>
      <c r="J8" s="583"/>
      <c r="K8" s="583"/>
      <c r="Q8" s="335"/>
    </row>
    <row r="9" spans="1:17" s="570" customFormat="1" ht="15" customHeight="1">
      <c r="A9" s="333"/>
      <c r="B9" s="333"/>
      <c r="C9" s="573" t="s">
        <v>1185</v>
      </c>
      <c r="D9" s="577" t="s">
        <v>1200</v>
      </c>
      <c r="E9" s="759">
        <v>1693438</v>
      </c>
      <c r="F9" s="759">
        <v>1693435</v>
      </c>
      <c r="G9" s="760">
        <v>1693435</v>
      </c>
      <c r="H9" s="760">
        <v>0</v>
      </c>
      <c r="I9" s="760">
        <v>0</v>
      </c>
      <c r="J9" s="760">
        <v>0</v>
      </c>
      <c r="K9" s="760">
        <v>0</v>
      </c>
    </row>
    <row r="10" spans="1:17" s="570" customFormat="1" ht="15" customHeight="1">
      <c r="A10" s="333"/>
      <c r="B10" s="333"/>
      <c r="C10" s="576"/>
      <c r="D10" s="578" t="s">
        <v>1201</v>
      </c>
      <c r="E10" s="761">
        <v>589459</v>
      </c>
      <c r="F10" s="761">
        <v>566371</v>
      </c>
      <c r="G10" s="761">
        <v>566371</v>
      </c>
      <c r="H10" s="761">
        <v>0</v>
      </c>
      <c r="I10" s="761">
        <v>0</v>
      </c>
      <c r="J10" s="761">
        <v>0</v>
      </c>
      <c r="K10" s="761">
        <v>0</v>
      </c>
    </row>
    <row r="11" spans="1:17" s="570" customFormat="1" ht="15" customHeight="1">
      <c r="A11" s="333"/>
      <c r="B11" s="333"/>
      <c r="C11" s="575"/>
      <c r="D11" s="579" t="s">
        <v>1202</v>
      </c>
      <c r="E11" s="761">
        <v>0</v>
      </c>
      <c r="F11" s="761">
        <v>0</v>
      </c>
      <c r="G11" s="762">
        <v>0</v>
      </c>
      <c r="H11" s="763">
        <v>0</v>
      </c>
      <c r="I11" s="763">
        <v>0</v>
      </c>
      <c r="J11" s="763">
        <v>0</v>
      </c>
      <c r="K11" s="763">
        <v>0</v>
      </c>
    </row>
    <row r="12" spans="1:17" s="570" customFormat="1" ht="15" customHeight="1">
      <c r="A12" s="333"/>
      <c r="B12" s="333"/>
      <c r="C12" s="573" t="s">
        <v>1185</v>
      </c>
      <c r="D12" s="579" t="s">
        <v>1203</v>
      </c>
      <c r="E12" s="761">
        <v>589459</v>
      </c>
      <c r="F12" s="761">
        <v>566371</v>
      </c>
      <c r="G12" s="762">
        <v>566371</v>
      </c>
      <c r="H12" s="763">
        <v>0</v>
      </c>
      <c r="I12" s="763">
        <v>0</v>
      </c>
      <c r="J12" s="763">
        <v>0</v>
      </c>
      <c r="K12" s="763">
        <v>0</v>
      </c>
    </row>
    <row r="13" spans="1:17" s="570" customFormat="1" ht="15" customHeight="1">
      <c r="A13" s="333"/>
      <c r="B13" s="333"/>
      <c r="C13" s="574"/>
      <c r="D13" s="578" t="s">
        <v>1204</v>
      </c>
      <c r="E13" s="761">
        <v>0</v>
      </c>
      <c r="F13" s="761">
        <v>0</v>
      </c>
      <c r="G13" s="762">
        <v>0</v>
      </c>
      <c r="H13" s="762">
        <v>0</v>
      </c>
      <c r="I13" s="762">
        <v>0</v>
      </c>
      <c r="J13" s="762">
        <v>0</v>
      </c>
      <c r="K13" s="762">
        <v>0</v>
      </c>
    </row>
    <row r="14" spans="1:17" s="570" customFormat="1" ht="15" customHeight="1">
      <c r="A14" s="333"/>
      <c r="B14" s="333"/>
      <c r="C14" s="334"/>
      <c r="D14" s="578" t="s">
        <v>1205</v>
      </c>
      <c r="E14" s="761">
        <v>4370</v>
      </c>
      <c r="F14" s="761">
        <v>4370</v>
      </c>
      <c r="G14" s="762">
        <v>0</v>
      </c>
      <c r="H14" s="762">
        <v>4370</v>
      </c>
      <c r="I14" s="762">
        <v>0</v>
      </c>
      <c r="J14" s="762">
        <v>4370</v>
      </c>
      <c r="K14" s="764">
        <v>4</v>
      </c>
    </row>
    <row r="15" spans="1:17" s="570" customFormat="1" ht="15" customHeight="1">
      <c r="A15" s="333"/>
      <c r="B15" s="333"/>
      <c r="C15" s="334"/>
      <c r="D15" s="578" t="s">
        <v>1206</v>
      </c>
      <c r="E15" s="761">
        <v>684162</v>
      </c>
      <c r="F15" s="761">
        <v>684162</v>
      </c>
      <c r="G15" s="762">
        <v>684162</v>
      </c>
      <c r="H15" s="762">
        <v>0</v>
      </c>
      <c r="I15" s="762">
        <v>0</v>
      </c>
      <c r="J15" s="762">
        <v>0</v>
      </c>
      <c r="K15" s="762">
        <v>0</v>
      </c>
    </row>
    <row r="16" spans="1:17" s="570" customFormat="1" ht="15" customHeight="1">
      <c r="A16" s="333"/>
      <c r="B16" s="333"/>
      <c r="C16" s="334"/>
      <c r="D16" s="578" t="s">
        <v>1207</v>
      </c>
      <c r="E16" s="761">
        <v>21865966</v>
      </c>
      <c r="F16" s="761">
        <v>21835295</v>
      </c>
      <c r="G16" s="761">
        <v>21835140</v>
      </c>
      <c r="H16" s="761">
        <v>0</v>
      </c>
      <c r="I16" s="761">
        <v>0</v>
      </c>
      <c r="J16" s="761">
        <v>155</v>
      </c>
      <c r="K16" s="765">
        <v>9926</v>
      </c>
      <c r="L16" s="333"/>
      <c r="M16" s="333"/>
      <c r="N16" s="333"/>
      <c r="O16" s="333"/>
      <c r="P16" s="333"/>
      <c r="Q16" s="333"/>
    </row>
    <row r="17" spans="1:17" s="570" customFormat="1" ht="15" customHeight="1">
      <c r="A17" s="333"/>
      <c r="B17" s="333"/>
      <c r="C17" s="334"/>
      <c r="D17" s="579" t="s">
        <v>1208</v>
      </c>
      <c r="E17" s="761">
        <v>3886</v>
      </c>
      <c r="F17" s="761">
        <v>155</v>
      </c>
      <c r="G17" s="762">
        <v>0</v>
      </c>
      <c r="H17" s="762">
        <v>0</v>
      </c>
      <c r="I17" s="762">
        <v>0</v>
      </c>
      <c r="J17" s="762">
        <v>155</v>
      </c>
      <c r="K17" s="764">
        <v>0</v>
      </c>
      <c r="L17" s="333"/>
      <c r="M17" s="333"/>
      <c r="N17" s="333"/>
      <c r="O17" s="333"/>
      <c r="P17" s="333"/>
      <c r="Q17" s="333"/>
    </row>
    <row r="18" spans="1:17" s="570" customFormat="1" ht="15" customHeight="1">
      <c r="A18" s="333"/>
      <c r="B18" s="333"/>
      <c r="C18" s="334"/>
      <c r="D18" s="579" t="s">
        <v>1202</v>
      </c>
      <c r="E18" s="761">
        <v>272554</v>
      </c>
      <c r="F18" s="761">
        <v>269496</v>
      </c>
      <c r="G18" s="762">
        <v>269496</v>
      </c>
      <c r="H18" s="762">
        <v>0</v>
      </c>
      <c r="I18" s="762">
        <v>0</v>
      </c>
      <c r="J18" s="762">
        <v>0</v>
      </c>
      <c r="K18" s="764">
        <v>269</v>
      </c>
      <c r="L18" s="333"/>
      <c r="M18" s="333"/>
      <c r="N18" s="333"/>
      <c r="O18" s="333"/>
      <c r="P18" s="333"/>
      <c r="Q18" s="333"/>
    </row>
    <row r="19" spans="1:17" s="570" customFormat="1" ht="15" customHeight="1">
      <c r="A19" s="333"/>
      <c r="B19" s="333"/>
      <c r="C19" s="334"/>
      <c r="D19" s="579" t="s">
        <v>1209</v>
      </c>
      <c r="E19" s="761">
        <v>9922385</v>
      </c>
      <c r="F19" s="762">
        <v>9922385</v>
      </c>
      <c r="G19" s="762">
        <v>9922385</v>
      </c>
      <c r="H19" s="762">
        <v>0</v>
      </c>
      <c r="I19" s="762">
        <v>0</v>
      </c>
      <c r="J19" s="762">
        <v>0</v>
      </c>
      <c r="K19" s="764">
        <v>9643</v>
      </c>
      <c r="L19" s="333"/>
      <c r="M19" s="333"/>
      <c r="N19" s="333"/>
      <c r="O19" s="333"/>
      <c r="P19" s="333"/>
      <c r="Q19" s="333"/>
    </row>
    <row r="20" spans="1:17" s="570" customFormat="1" ht="15" customHeight="1">
      <c r="A20" s="333"/>
      <c r="B20" s="333"/>
      <c r="C20" s="334"/>
      <c r="D20" s="579" t="s">
        <v>1210</v>
      </c>
      <c r="E20" s="761">
        <v>13709</v>
      </c>
      <c r="F20" s="762">
        <v>13709</v>
      </c>
      <c r="G20" s="762">
        <v>13709</v>
      </c>
      <c r="H20" s="762">
        <v>0</v>
      </c>
      <c r="I20" s="762">
        <v>0</v>
      </c>
      <c r="J20" s="762">
        <v>0</v>
      </c>
      <c r="K20" s="764">
        <v>14</v>
      </c>
      <c r="L20" s="333"/>
      <c r="M20" s="333"/>
      <c r="N20" s="333"/>
      <c r="O20" s="333"/>
      <c r="P20" s="333"/>
      <c r="Q20" s="333"/>
    </row>
    <row r="21" spans="1:17" s="570" customFormat="1" ht="15" customHeight="1">
      <c r="A21" s="333"/>
      <c r="B21" s="333"/>
      <c r="C21" s="334"/>
      <c r="D21" s="579" t="s">
        <v>1203</v>
      </c>
      <c r="E21" s="761">
        <v>11653432</v>
      </c>
      <c r="F21" s="762">
        <v>11629550</v>
      </c>
      <c r="G21" s="762">
        <v>11629550</v>
      </c>
      <c r="H21" s="762">
        <v>0</v>
      </c>
      <c r="I21" s="762">
        <v>0</v>
      </c>
      <c r="J21" s="762">
        <v>0</v>
      </c>
      <c r="K21" s="764">
        <v>0</v>
      </c>
      <c r="L21" s="333"/>
      <c r="M21" s="333"/>
      <c r="N21" s="333"/>
      <c r="O21" s="333"/>
      <c r="P21" s="333"/>
      <c r="Q21" s="333"/>
    </row>
    <row r="22" spans="1:17" s="570" customFormat="1" ht="15" customHeight="1">
      <c r="A22" s="333"/>
      <c r="B22" s="333"/>
      <c r="C22" s="334"/>
      <c r="D22" s="578" t="s">
        <v>1211</v>
      </c>
      <c r="E22" s="761">
        <v>5749206</v>
      </c>
      <c r="F22" s="762">
        <v>5736612</v>
      </c>
      <c r="G22" s="762">
        <v>5736550</v>
      </c>
      <c r="H22" s="762">
        <v>0</v>
      </c>
      <c r="I22" s="762">
        <v>0</v>
      </c>
      <c r="J22" s="762">
        <v>0</v>
      </c>
      <c r="K22" s="764">
        <v>62</v>
      </c>
      <c r="L22" s="333"/>
      <c r="M22" s="333"/>
      <c r="N22" s="333"/>
      <c r="O22" s="333"/>
      <c r="P22" s="333"/>
      <c r="Q22" s="333"/>
    </row>
    <row r="23" spans="1:17" s="570" customFormat="1" ht="15" customHeight="1">
      <c r="A23" s="333"/>
      <c r="B23" s="333"/>
      <c r="C23" s="334"/>
      <c r="D23" s="579" t="s">
        <v>1202</v>
      </c>
      <c r="E23" s="761">
        <v>75943</v>
      </c>
      <c r="F23" s="762">
        <v>62480</v>
      </c>
      <c r="G23" s="762">
        <v>62418</v>
      </c>
      <c r="H23" s="762">
        <v>0</v>
      </c>
      <c r="I23" s="762">
        <v>0</v>
      </c>
      <c r="J23" s="762">
        <v>0</v>
      </c>
      <c r="K23" s="764">
        <v>62</v>
      </c>
      <c r="L23" s="333"/>
      <c r="M23" s="333"/>
      <c r="N23" s="333"/>
      <c r="O23" s="333"/>
      <c r="P23" s="333"/>
      <c r="Q23" s="333"/>
    </row>
    <row r="24" spans="1:17" s="570" customFormat="1" ht="15" customHeight="1">
      <c r="A24" s="333"/>
      <c r="B24" s="333"/>
      <c r="C24" s="334"/>
      <c r="D24" s="579" t="s">
        <v>1203</v>
      </c>
      <c r="E24" s="761">
        <v>5673263</v>
      </c>
      <c r="F24" s="762">
        <v>5674132</v>
      </c>
      <c r="G24" s="762">
        <v>5674132</v>
      </c>
      <c r="H24" s="762">
        <v>0</v>
      </c>
      <c r="I24" s="762">
        <v>0</v>
      </c>
      <c r="J24" s="762">
        <v>0</v>
      </c>
      <c r="K24" s="764">
        <v>0</v>
      </c>
      <c r="L24" s="333"/>
      <c r="M24" s="333"/>
      <c r="N24" s="333"/>
      <c r="O24" s="333"/>
      <c r="P24" s="333"/>
      <c r="Q24" s="333"/>
    </row>
    <row r="25" spans="1:17" s="570" customFormat="1" ht="15" customHeight="1">
      <c r="A25" s="333"/>
      <c r="B25" s="333"/>
      <c r="C25" s="334"/>
      <c r="D25" s="578" t="s">
        <v>1212</v>
      </c>
      <c r="E25" s="761">
        <v>13751</v>
      </c>
      <c r="F25" s="762">
        <v>430508</v>
      </c>
      <c r="G25" s="762">
        <v>430508</v>
      </c>
      <c r="H25" s="762">
        <v>0</v>
      </c>
      <c r="I25" s="762">
        <v>0</v>
      </c>
      <c r="J25" s="762">
        <v>0</v>
      </c>
      <c r="K25" s="764">
        <v>0</v>
      </c>
      <c r="L25" s="333"/>
      <c r="M25" s="333"/>
      <c r="N25" s="333"/>
      <c r="O25" s="333"/>
      <c r="P25" s="333"/>
      <c r="Q25" s="333"/>
    </row>
    <row r="26" spans="1:17" s="570" customFormat="1" ht="15" customHeight="1">
      <c r="A26" s="333"/>
      <c r="B26" s="333"/>
      <c r="C26" s="334"/>
      <c r="D26" s="578" t="s">
        <v>1213</v>
      </c>
      <c r="E26" s="761">
        <v>11372</v>
      </c>
      <c r="F26" s="762">
        <v>8377</v>
      </c>
      <c r="G26" s="762">
        <v>8377</v>
      </c>
      <c r="H26" s="762">
        <v>0</v>
      </c>
      <c r="I26" s="762">
        <v>0</v>
      </c>
      <c r="J26" s="762">
        <v>0</v>
      </c>
      <c r="K26" s="764">
        <v>0</v>
      </c>
      <c r="L26" s="333"/>
      <c r="M26" s="333"/>
      <c r="N26" s="333"/>
      <c r="O26" s="333"/>
      <c r="P26" s="333"/>
      <c r="Q26" s="333"/>
    </row>
    <row r="27" spans="1:17" s="570" customFormat="1" ht="15" customHeight="1">
      <c r="A27" s="333"/>
      <c r="B27" s="333"/>
      <c r="C27" s="334"/>
      <c r="D27" s="578" t="s">
        <v>767</v>
      </c>
      <c r="E27" s="761">
        <v>385930</v>
      </c>
      <c r="F27" s="762">
        <v>85116</v>
      </c>
      <c r="G27" s="762">
        <v>85116</v>
      </c>
      <c r="H27" s="762">
        <v>0</v>
      </c>
      <c r="I27" s="762">
        <v>0</v>
      </c>
      <c r="J27" s="762">
        <v>0</v>
      </c>
      <c r="K27" s="764">
        <v>0</v>
      </c>
      <c r="L27" s="333"/>
      <c r="M27" s="333"/>
      <c r="N27" s="333"/>
      <c r="O27" s="333"/>
      <c r="P27" s="333"/>
      <c r="Q27" s="333"/>
    </row>
    <row r="28" spans="1:17" s="570" customFormat="1" ht="15" customHeight="1">
      <c r="A28" s="333"/>
      <c r="B28" s="333"/>
      <c r="C28" s="334"/>
      <c r="D28" s="578" t="s">
        <v>1214</v>
      </c>
      <c r="E28" s="761">
        <v>73450</v>
      </c>
      <c r="F28" s="762">
        <v>0</v>
      </c>
      <c r="G28" s="762">
        <v>0</v>
      </c>
      <c r="H28" s="762">
        <v>0</v>
      </c>
      <c r="I28" s="762">
        <v>0</v>
      </c>
      <c r="J28" s="762">
        <v>0</v>
      </c>
      <c r="K28" s="764">
        <v>0</v>
      </c>
      <c r="L28" s="333"/>
      <c r="M28" s="333"/>
      <c r="N28" s="333"/>
      <c r="O28" s="333"/>
      <c r="P28" s="333"/>
      <c r="Q28" s="333"/>
    </row>
    <row r="29" spans="1:17" s="570" customFormat="1" ht="15" customHeight="1">
      <c r="A29" s="333"/>
      <c r="B29" s="333"/>
      <c r="C29" s="334"/>
      <c r="D29" s="578" t="s">
        <v>1215</v>
      </c>
      <c r="E29" s="761">
        <v>49537</v>
      </c>
      <c r="F29" s="762">
        <v>44372</v>
      </c>
      <c r="G29" s="762">
        <v>8480</v>
      </c>
      <c r="H29" s="762">
        <v>0</v>
      </c>
      <c r="I29" s="762">
        <v>0</v>
      </c>
      <c r="J29" s="762">
        <v>0</v>
      </c>
      <c r="K29" s="764">
        <v>35892</v>
      </c>
      <c r="L29" s="333"/>
      <c r="M29" s="333"/>
      <c r="N29" s="333"/>
      <c r="O29" s="333"/>
      <c r="P29" s="333"/>
      <c r="Q29" s="333"/>
    </row>
    <row r="30" spans="1:17" s="570" customFormat="1" ht="15" customHeight="1">
      <c r="A30" s="333"/>
      <c r="B30" s="333"/>
      <c r="C30" s="334"/>
      <c r="D30" s="578" t="s">
        <v>1216</v>
      </c>
      <c r="E30" s="761">
        <v>0</v>
      </c>
      <c r="F30" s="762">
        <v>0</v>
      </c>
      <c r="G30" s="762">
        <v>0</v>
      </c>
      <c r="H30" s="762">
        <v>0</v>
      </c>
      <c r="I30" s="762">
        <v>0</v>
      </c>
      <c r="J30" s="762">
        <v>0</v>
      </c>
      <c r="K30" s="764">
        <v>0</v>
      </c>
      <c r="L30" s="333"/>
      <c r="M30" s="333"/>
      <c r="N30" s="333"/>
      <c r="O30" s="333"/>
      <c r="P30" s="333"/>
      <c r="Q30" s="333"/>
    </row>
    <row r="31" spans="1:17" s="570" customFormat="1" ht="15" customHeight="1">
      <c r="A31" s="333"/>
      <c r="B31" s="333"/>
      <c r="C31" s="334"/>
      <c r="D31" s="578" t="s">
        <v>1217</v>
      </c>
      <c r="E31" s="761">
        <v>76282</v>
      </c>
      <c r="F31" s="762">
        <v>60648</v>
      </c>
      <c r="G31" s="762">
        <v>72938</v>
      </c>
      <c r="H31" s="762">
        <v>0</v>
      </c>
      <c r="I31" s="762">
        <v>0</v>
      </c>
      <c r="J31" s="762">
        <v>0</v>
      </c>
      <c r="K31" s="764">
        <v>1418</v>
      </c>
      <c r="L31" s="333"/>
      <c r="M31" s="333"/>
      <c r="N31" s="333"/>
      <c r="O31" s="333"/>
      <c r="P31" s="333"/>
      <c r="Q31" s="333"/>
    </row>
    <row r="32" spans="1:17" s="570" customFormat="1" ht="15" customHeight="1">
      <c r="A32" s="333"/>
      <c r="B32" s="333"/>
      <c r="C32" s="334"/>
      <c r="D32" s="578" t="s">
        <v>1218</v>
      </c>
      <c r="E32" s="761">
        <v>8461</v>
      </c>
      <c r="F32" s="762">
        <v>38</v>
      </c>
      <c r="G32" s="762">
        <v>38</v>
      </c>
      <c r="H32" s="762">
        <v>0</v>
      </c>
      <c r="I32" s="762">
        <v>0</v>
      </c>
      <c r="J32" s="762">
        <v>0</v>
      </c>
      <c r="K32" s="764">
        <v>0</v>
      </c>
      <c r="L32" s="333"/>
      <c r="M32" s="333"/>
      <c r="N32" s="333"/>
      <c r="O32" s="333"/>
      <c r="P32" s="333"/>
      <c r="Q32" s="333"/>
    </row>
    <row r="33" spans="1:17" s="570" customFormat="1" ht="15" customHeight="1">
      <c r="A33" s="333"/>
      <c r="B33" s="333"/>
      <c r="C33" s="334"/>
      <c r="D33" s="578" t="s">
        <v>1219</v>
      </c>
      <c r="E33" s="761">
        <v>122037</v>
      </c>
      <c r="F33" s="762">
        <v>106396</v>
      </c>
      <c r="G33" s="762">
        <v>106396</v>
      </c>
      <c r="H33" s="762">
        <v>0</v>
      </c>
      <c r="I33" s="762">
        <v>0</v>
      </c>
      <c r="J33" s="762">
        <v>0</v>
      </c>
      <c r="K33" s="764">
        <v>0</v>
      </c>
      <c r="L33" s="333"/>
      <c r="M33" s="333"/>
      <c r="N33" s="333"/>
      <c r="O33" s="333"/>
      <c r="P33" s="333"/>
      <c r="Q33" s="333"/>
    </row>
    <row r="34" spans="1:17" ht="15" customHeight="1" thickBot="1">
      <c r="D34" s="585" t="s">
        <v>1220</v>
      </c>
      <c r="E34" s="766">
        <v>31327421</v>
      </c>
      <c r="F34" s="766">
        <v>31255699</v>
      </c>
      <c r="G34" s="767">
        <v>31227511</v>
      </c>
      <c r="H34" s="767">
        <v>4370</v>
      </c>
      <c r="I34" s="767">
        <v>0</v>
      </c>
      <c r="J34" s="767">
        <v>4525</v>
      </c>
      <c r="K34" s="768">
        <v>47302</v>
      </c>
    </row>
    <row r="35" spans="1:17" ht="15" customHeight="1">
      <c r="D35" s="589" t="s">
        <v>1221</v>
      </c>
      <c r="E35" s="590"/>
      <c r="F35" s="590"/>
      <c r="G35" s="590"/>
      <c r="H35" s="590"/>
      <c r="I35" s="590"/>
      <c r="J35" s="590"/>
      <c r="K35" s="590"/>
    </row>
    <row r="36" spans="1:17" ht="15" customHeight="1">
      <c r="D36" s="577" t="s">
        <v>1222</v>
      </c>
      <c r="E36" s="760">
        <v>524</v>
      </c>
      <c r="F36" s="760">
        <v>524</v>
      </c>
      <c r="G36" s="760">
        <v>0</v>
      </c>
      <c r="H36" s="760">
        <v>0</v>
      </c>
      <c r="I36" s="760">
        <v>0</v>
      </c>
      <c r="J36" s="760">
        <v>0</v>
      </c>
      <c r="K36" s="769">
        <f>F36</f>
        <v>524</v>
      </c>
    </row>
    <row r="37" spans="1:17" ht="15" customHeight="1">
      <c r="D37" s="578" t="s">
        <v>1223</v>
      </c>
      <c r="E37" s="762">
        <v>26150656</v>
      </c>
      <c r="F37" s="762">
        <v>26149547</v>
      </c>
      <c r="G37" s="762">
        <v>0</v>
      </c>
      <c r="H37" s="762">
        <v>0</v>
      </c>
      <c r="I37" s="762">
        <v>0</v>
      </c>
      <c r="J37" s="762">
        <v>0</v>
      </c>
      <c r="K37" s="764">
        <f>F37</f>
        <v>26149547</v>
      </c>
    </row>
    <row r="38" spans="1:17" ht="15" customHeight="1">
      <c r="D38" s="578" t="s">
        <v>1224</v>
      </c>
      <c r="E38" s="762">
        <v>0</v>
      </c>
      <c r="F38" s="762">
        <v>0</v>
      </c>
      <c r="G38" s="762">
        <v>0</v>
      </c>
      <c r="H38" s="762">
        <v>0</v>
      </c>
      <c r="I38" s="762">
        <v>0</v>
      </c>
      <c r="J38" s="762">
        <v>0</v>
      </c>
      <c r="K38" s="764">
        <f>F38</f>
        <v>0</v>
      </c>
    </row>
    <row r="39" spans="1:17" ht="15" customHeight="1">
      <c r="D39" s="578" t="s">
        <v>1205</v>
      </c>
      <c r="E39" s="762">
        <v>13464</v>
      </c>
      <c r="F39" s="762">
        <v>13464</v>
      </c>
      <c r="G39" s="762">
        <v>0</v>
      </c>
      <c r="H39" s="762">
        <f>F39</f>
        <v>13464</v>
      </c>
      <c r="I39" s="762">
        <v>0</v>
      </c>
      <c r="J39" s="762">
        <f>F39</f>
        <v>13464</v>
      </c>
      <c r="K39" s="764">
        <v>13</v>
      </c>
    </row>
    <row r="40" spans="1:17" ht="15" customHeight="1">
      <c r="D40" s="578" t="s">
        <v>1225</v>
      </c>
      <c r="E40" s="762">
        <v>0</v>
      </c>
      <c r="F40" s="762">
        <v>0</v>
      </c>
      <c r="G40" s="762">
        <v>0</v>
      </c>
      <c r="H40" s="762">
        <v>0</v>
      </c>
      <c r="I40" s="762">
        <v>0</v>
      </c>
      <c r="J40" s="762">
        <v>0</v>
      </c>
      <c r="K40" s="764">
        <f t="shared" ref="K40:K46" si="0">F40</f>
        <v>0</v>
      </c>
    </row>
    <row r="41" spans="1:17" ht="15" customHeight="1">
      <c r="D41" s="578" t="s">
        <v>1226</v>
      </c>
      <c r="E41" s="762">
        <v>3275860</v>
      </c>
      <c r="F41" s="762">
        <v>3294542</v>
      </c>
      <c r="G41" s="762">
        <v>0</v>
      </c>
      <c r="H41" s="762">
        <v>0</v>
      </c>
      <c r="I41" s="762">
        <v>0</v>
      </c>
      <c r="J41" s="762">
        <v>0</v>
      </c>
      <c r="K41" s="764">
        <f t="shared" si="0"/>
        <v>3294542</v>
      </c>
    </row>
    <row r="42" spans="1:17" ht="15" customHeight="1">
      <c r="D42" s="578" t="s">
        <v>1227</v>
      </c>
      <c r="E42" s="762">
        <v>632030</v>
      </c>
      <c r="F42" s="762">
        <v>632030</v>
      </c>
      <c r="G42" s="762">
        <v>0</v>
      </c>
      <c r="H42" s="762">
        <v>0</v>
      </c>
      <c r="I42" s="762">
        <v>0</v>
      </c>
      <c r="J42" s="762">
        <v>0</v>
      </c>
      <c r="K42" s="764">
        <f t="shared" si="0"/>
        <v>632030</v>
      </c>
    </row>
    <row r="43" spans="1:17" ht="15" customHeight="1">
      <c r="D43" s="578" t="s">
        <v>1228</v>
      </c>
      <c r="E43" s="762">
        <v>2364</v>
      </c>
      <c r="F43" s="762">
        <v>2364</v>
      </c>
      <c r="G43" s="762">
        <v>0</v>
      </c>
      <c r="H43" s="762">
        <v>0</v>
      </c>
      <c r="I43" s="762">
        <v>0</v>
      </c>
      <c r="J43" s="762">
        <v>0</v>
      </c>
      <c r="K43" s="764">
        <f t="shared" si="0"/>
        <v>2364</v>
      </c>
    </row>
    <row r="44" spans="1:17" ht="15" customHeight="1">
      <c r="D44" s="578" t="s">
        <v>1229</v>
      </c>
      <c r="E44" s="762">
        <v>0</v>
      </c>
      <c r="F44" s="762">
        <v>0</v>
      </c>
      <c r="G44" s="762">
        <v>0</v>
      </c>
      <c r="H44" s="762">
        <v>0</v>
      </c>
      <c r="I44" s="762">
        <v>0</v>
      </c>
      <c r="J44" s="762">
        <v>0</v>
      </c>
      <c r="K44" s="764">
        <f t="shared" si="0"/>
        <v>0</v>
      </c>
    </row>
    <row r="45" spans="1:17" ht="15" customHeight="1">
      <c r="D45" s="578" t="s">
        <v>1230</v>
      </c>
      <c r="E45" s="762">
        <v>329328</v>
      </c>
      <c r="F45" s="762">
        <v>276333</v>
      </c>
      <c r="G45" s="762">
        <v>0</v>
      </c>
      <c r="H45" s="762">
        <v>0</v>
      </c>
      <c r="I45" s="762">
        <v>0</v>
      </c>
      <c r="J45" s="762">
        <v>0</v>
      </c>
      <c r="K45" s="764">
        <f t="shared" si="0"/>
        <v>276333</v>
      </c>
    </row>
    <row r="46" spans="1:17" ht="15" customHeight="1">
      <c r="D46" s="588" t="s">
        <v>1231</v>
      </c>
      <c r="E46" s="770">
        <v>12454</v>
      </c>
      <c r="F46" s="770">
        <v>9091</v>
      </c>
      <c r="G46" s="770">
        <v>0</v>
      </c>
      <c r="H46" s="770">
        <v>0</v>
      </c>
      <c r="I46" s="770">
        <v>0</v>
      </c>
      <c r="J46" s="770">
        <v>0</v>
      </c>
      <c r="K46" s="771">
        <f t="shared" si="0"/>
        <v>9091</v>
      </c>
    </row>
    <row r="47" spans="1:17" ht="15" customHeight="1" thickBot="1">
      <c r="D47" s="587" t="s">
        <v>1232</v>
      </c>
      <c r="E47" s="772">
        <f>SUM(E36:E46)</f>
        <v>30416680</v>
      </c>
      <c r="F47" s="772">
        <f>SUM(F36:F46)</f>
        <v>30377895</v>
      </c>
      <c r="G47" s="772">
        <f t="shared" ref="G47:J47" si="1">SUM(G36:G46)</f>
        <v>0</v>
      </c>
      <c r="H47" s="772">
        <f t="shared" si="1"/>
        <v>13464</v>
      </c>
      <c r="I47" s="772">
        <f t="shared" si="1"/>
        <v>0</v>
      </c>
      <c r="J47" s="772">
        <f t="shared" si="1"/>
        <v>13464</v>
      </c>
      <c r="K47" s="773">
        <f>SUM(K36:K46)</f>
        <v>30364444</v>
      </c>
    </row>
    <row r="48" spans="1:17" ht="15" customHeight="1">
      <c r="D48" s="584" t="s">
        <v>394</v>
      </c>
      <c r="E48" s="591"/>
      <c r="F48" s="592"/>
      <c r="G48" s="593"/>
      <c r="H48" s="593"/>
      <c r="I48" s="593"/>
      <c r="J48" s="593"/>
      <c r="K48" s="593"/>
    </row>
    <row r="49" spans="4:11" ht="15" customHeight="1">
      <c r="D49" s="578" t="s">
        <v>1233</v>
      </c>
      <c r="E49" s="762">
        <v>455625</v>
      </c>
      <c r="F49" s="764">
        <v>455625</v>
      </c>
      <c r="G49" s="594"/>
      <c r="H49" s="594"/>
      <c r="I49" s="594"/>
      <c r="J49" s="594"/>
      <c r="K49" s="594"/>
    </row>
    <row r="50" spans="4:11" ht="15" customHeight="1">
      <c r="D50" s="578" t="s">
        <v>1234</v>
      </c>
      <c r="E50" s="762">
        <v>-23498</v>
      </c>
      <c r="F50" s="764">
        <v>-23498</v>
      </c>
      <c r="G50" s="594"/>
      <c r="H50" s="594"/>
      <c r="I50" s="594"/>
      <c r="J50" s="594"/>
      <c r="K50" s="594"/>
    </row>
    <row r="51" spans="4:11" ht="15" customHeight="1">
      <c r="D51" s="578" t="s">
        <v>1235</v>
      </c>
      <c r="E51" s="762">
        <v>298230</v>
      </c>
      <c r="F51" s="764">
        <v>327863</v>
      </c>
      <c r="G51" s="594"/>
      <c r="H51" s="594"/>
      <c r="I51" s="594"/>
      <c r="J51" s="594"/>
      <c r="K51" s="594"/>
    </row>
    <row r="52" spans="4:11" ht="15" customHeight="1">
      <c r="D52" s="578" t="s">
        <v>1236</v>
      </c>
      <c r="E52" s="762">
        <v>4899</v>
      </c>
      <c r="F52" s="764">
        <v>6315</v>
      </c>
      <c r="G52" s="594"/>
      <c r="H52" s="594"/>
      <c r="I52" s="594"/>
      <c r="J52" s="594"/>
      <c r="K52" s="594"/>
    </row>
    <row r="53" spans="4:11" ht="15" customHeight="1">
      <c r="D53" s="578" t="s">
        <v>1237</v>
      </c>
      <c r="E53" s="762">
        <v>-89082</v>
      </c>
      <c r="F53" s="764">
        <v>-76069</v>
      </c>
      <c r="G53" s="594"/>
      <c r="H53" s="594"/>
      <c r="I53" s="594"/>
      <c r="J53" s="594"/>
      <c r="K53" s="594"/>
    </row>
    <row r="54" spans="4:11" ht="15" customHeight="1">
      <c r="D54" s="578" t="s">
        <v>1238</v>
      </c>
      <c r="E54" s="762">
        <v>79993</v>
      </c>
      <c r="F54" s="764">
        <v>72514</v>
      </c>
      <c r="G54" s="594"/>
      <c r="H54" s="594"/>
      <c r="I54" s="594"/>
      <c r="J54" s="594"/>
      <c r="K54" s="594"/>
    </row>
    <row r="55" spans="4:11" ht="15" customHeight="1">
      <c r="D55" s="578" t="s">
        <v>1239</v>
      </c>
      <c r="E55" s="762">
        <v>163874</v>
      </c>
      <c r="F55" s="764">
        <v>115054</v>
      </c>
      <c r="G55" s="594"/>
      <c r="H55" s="594"/>
      <c r="I55" s="594"/>
      <c r="J55" s="594"/>
      <c r="K55" s="594"/>
    </row>
    <row r="56" spans="4:11" ht="15" customHeight="1">
      <c r="D56" s="586" t="s">
        <v>1240</v>
      </c>
      <c r="E56" s="774">
        <f>SUM(E49:E55)</f>
        <v>890041</v>
      </c>
      <c r="F56" s="775">
        <f>SUM(F49:F55)</f>
        <v>877804</v>
      </c>
      <c r="G56" s="595"/>
      <c r="H56" s="595"/>
      <c r="I56" s="595"/>
      <c r="J56" s="595"/>
      <c r="K56" s="595"/>
    </row>
    <row r="57" spans="4:11" ht="15" customHeight="1">
      <c r="D57" s="577" t="s">
        <v>1241</v>
      </c>
      <c r="E57" s="759">
        <v>20700</v>
      </c>
      <c r="F57" s="776">
        <v>0</v>
      </c>
      <c r="G57" s="595"/>
      <c r="H57" s="595"/>
      <c r="I57" s="595"/>
      <c r="J57" s="595"/>
      <c r="K57" s="595"/>
    </row>
    <row r="58" spans="4:11" ht="15" customHeight="1">
      <c r="D58" s="580" t="s">
        <v>1242</v>
      </c>
      <c r="E58" s="777">
        <f>E56+E57</f>
        <v>910741</v>
      </c>
      <c r="F58" s="778">
        <f>F56+F57</f>
        <v>877804</v>
      </c>
      <c r="G58" s="595"/>
      <c r="H58" s="595"/>
      <c r="I58" s="595"/>
      <c r="J58" s="595"/>
      <c r="K58" s="595"/>
    </row>
    <row r="59" spans="4:11" ht="15" customHeight="1" thickBot="1">
      <c r="D59" s="585" t="s">
        <v>1243</v>
      </c>
      <c r="E59" s="766">
        <f>E47+E58</f>
        <v>31327421</v>
      </c>
      <c r="F59" s="779">
        <f>F47+F58</f>
        <v>31255699</v>
      </c>
      <c r="G59" s="596"/>
      <c r="H59" s="596"/>
      <c r="I59" s="596"/>
      <c r="J59" s="596"/>
      <c r="K59" s="596"/>
    </row>
  </sheetData>
  <sheetProtection algorithmName="SHA-512" hashValue="uA2CI/ObSS/PiF1SVdY6WerORQOTpoPEcVPHtx7VjnjiL2OIJRT7cgsdUfvG7u0TM73tCkaYudsnFphtx61MVQ==" saltValue="GuCO6yu0wGPLmIe3TtDwfA==" spinCount="100000" sheet="1" formatCells="0" formatColumns="0" formatRows="0" insertColumns="0" insertRows="0" insertHyperlinks="0" deleteColumns="0" deleteRows="0" sort="0" autoFilter="0" pivotTables="0"/>
  <mergeCells count="3">
    <mergeCell ref="E6:E7"/>
    <mergeCell ref="F6:F7"/>
    <mergeCell ref="G6:K6"/>
  </mergeCells>
  <pageMargins left="0.7" right="0.7" top="0.75" bottom="0.75" header="0.3" footer="0.3"/>
  <pageSetup paperSize="9" scale="10" orientation="landscape" horizontalDpi="1200" verticalDpi="1200"/>
  <headerFooter>
    <oddHeader>&amp;CPL
Załącznik V</oddHeader>
    <oddFooter>&amp;C&amp;P</oddFoot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C2:F17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2" width="6.88671875" customWidth="1"/>
    <col min="3" max="3" width="68.88671875" customWidth="1"/>
    <col min="4" max="4" width="61.109375" style="4" customWidth="1"/>
    <col min="5" max="5" width="29.6640625" customWidth="1"/>
    <col min="6" max="6" width="22.44140625" customWidth="1"/>
  </cols>
  <sheetData>
    <row r="2" spans="3:6">
      <c r="E2" s="5"/>
    </row>
    <row r="3" spans="3:6" s="6" customFormat="1" ht="18.600000000000001" customHeight="1">
      <c r="C3" s="185" t="s">
        <v>1060</v>
      </c>
    </row>
    <row r="4" spans="3:6" s="6" customFormat="1" ht="15.6" customHeight="1">
      <c r="C4" s="21" t="s">
        <v>978</v>
      </c>
    </row>
    <row r="5" spans="3:6" s="6" customFormat="1" ht="15.6" customHeight="1"/>
    <row r="6" spans="3:6" s="6" customFormat="1" ht="15.6" customHeight="1">
      <c r="C6" s="196"/>
      <c r="D6" s="196"/>
    </row>
    <row r="7" spans="3:6" ht="15" thickBot="1">
      <c r="C7" s="507"/>
      <c r="D7" s="507"/>
      <c r="E7" s="507"/>
      <c r="F7" s="507"/>
    </row>
    <row r="8" spans="3:6" ht="23.25" customHeight="1">
      <c r="C8" s="1070" t="s">
        <v>1055</v>
      </c>
      <c r="D8" s="1070" t="s">
        <v>1057</v>
      </c>
      <c r="E8" s="1070" t="s">
        <v>1058</v>
      </c>
      <c r="F8" s="1070" t="s">
        <v>1059</v>
      </c>
    </row>
    <row r="9" spans="3:6" ht="13.5" customHeight="1" thickBot="1">
      <c r="C9" s="1117"/>
      <c r="D9" s="1117"/>
      <c r="E9" s="1117"/>
      <c r="F9" s="1117"/>
    </row>
    <row r="10" spans="3:6" ht="21.75" customHeight="1">
      <c r="C10" s="906" t="s">
        <v>1194</v>
      </c>
      <c r="D10" s="906" t="s">
        <v>1193</v>
      </c>
      <c r="E10" s="907">
        <v>-25.879390000000008</v>
      </c>
      <c r="F10" s="907">
        <v>-5.8038499999999997</v>
      </c>
    </row>
    <row r="11" spans="3:6" ht="21.75" customHeight="1">
      <c r="C11" s="908" t="s">
        <v>1195</v>
      </c>
      <c r="D11" s="909" t="s">
        <v>1186</v>
      </c>
      <c r="E11" s="910">
        <v>-59.150190000000002</v>
      </c>
      <c r="F11" s="910">
        <v>-59.150190000000002</v>
      </c>
    </row>
    <row r="12" spans="3:6" s="571" customFormat="1" ht="21.75" customHeight="1">
      <c r="C12" s="908" t="s">
        <v>1196</v>
      </c>
      <c r="D12" s="909" t="s">
        <v>1187</v>
      </c>
      <c r="E12" s="911">
        <v>-101.6</v>
      </c>
      <c r="F12" s="911">
        <v>-101.6</v>
      </c>
    </row>
    <row r="13" spans="3:6" s="571" customFormat="1" ht="21.75" customHeight="1">
      <c r="C13" s="908" t="s">
        <v>1197</v>
      </c>
      <c r="D13" s="909" t="s">
        <v>1188</v>
      </c>
      <c r="E13" s="911">
        <v>-0.17598</v>
      </c>
      <c r="F13" s="911">
        <v>-2.3984999999999999</v>
      </c>
    </row>
    <row r="14" spans="3:6" s="571" customFormat="1" ht="21.75" customHeight="1">
      <c r="C14" s="908" t="s">
        <v>1198</v>
      </c>
      <c r="D14" s="909" t="s">
        <v>1189</v>
      </c>
      <c r="E14" s="911">
        <v>-0.40079999999999999</v>
      </c>
      <c r="F14" s="911">
        <v>-0.40079999999999999</v>
      </c>
    </row>
    <row r="15" spans="3:6" ht="21.75" customHeight="1">
      <c r="C15" s="1119" t="s">
        <v>1192</v>
      </c>
      <c r="D15" s="909" t="s">
        <v>1190</v>
      </c>
      <c r="E15" s="911">
        <v>-969.61899000000005</v>
      </c>
      <c r="F15" s="911">
        <v>-783.86711999999989</v>
      </c>
    </row>
    <row r="16" spans="3:6" ht="21.75" customHeight="1" thickBot="1">
      <c r="C16" s="1120"/>
      <c r="D16" s="912" t="s">
        <v>1191</v>
      </c>
      <c r="E16" s="913">
        <v>-45.148780000000002</v>
      </c>
      <c r="F16" s="913">
        <v>-2.6762299999999959</v>
      </c>
    </row>
    <row r="17" spans="3:6" ht="21.75" customHeight="1" thickBot="1">
      <c r="C17" s="1118" t="s">
        <v>1056</v>
      </c>
      <c r="D17" s="1118"/>
      <c r="E17" s="914">
        <f>SUM(E10:E16)</f>
        <v>-1201.9741300000001</v>
      </c>
      <c r="F17" s="914">
        <f>SUM(F10:F16)</f>
        <v>-955.89668999999992</v>
      </c>
    </row>
  </sheetData>
  <sheetProtection algorithmName="SHA-512" hashValue="syECdYWxirk4c8oIC+YW9h/6IF55em3ySZlgOa4NoM0ICOYaoBHcJhGKx2CxBQxgVuPcRq2p0lipPPBwCHejtw==" saltValue="SZjUOuXmjeJHjsDI513h5A==" spinCount="100000" sheet="1" formatCells="0" formatColumns="0" formatRows="0" insertColumns="0" insertRows="0" insertHyperlinks="0" deleteColumns="0" deleteRows="0" sort="0" autoFilter="0" pivotTables="0"/>
  <mergeCells count="6">
    <mergeCell ref="D8:D9"/>
    <mergeCell ref="E8:E9"/>
    <mergeCell ref="F8:F9"/>
    <mergeCell ref="C17:D17"/>
    <mergeCell ref="C8:C9"/>
    <mergeCell ref="C15:C16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/>
  <headerFooter>
    <oddHeader>&amp;CPL
Załącznik XXXI</oddHeader>
    <oddFooter>&amp;C&amp;P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3:J30"/>
  <sheetViews>
    <sheetView showGridLines="0" topLeftCell="A7" zoomScaleNormal="100" workbookViewId="0">
      <selection activeCell="XFD14" sqref="XFD14"/>
    </sheetView>
  </sheetViews>
  <sheetFormatPr defaultColWidth="9.109375" defaultRowHeight="14.4"/>
  <cols>
    <col min="1" max="2" width="6.88671875" style="1" customWidth="1"/>
    <col min="3" max="3" width="6.33203125" style="1" bestFit="1" customWidth="1"/>
    <col min="4" max="4" width="10.109375" style="1" customWidth="1"/>
    <col min="5" max="5" width="11.33203125" style="1" customWidth="1"/>
    <col min="6" max="6" width="62.5546875" style="1" customWidth="1"/>
    <col min="7" max="7" width="20.109375" style="1" customWidth="1"/>
    <col min="8" max="9" width="22" style="1" customWidth="1"/>
    <col min="10" max="10" width="24" style="1" bestFit="1" customWidth="1"/>
    <col min="11" max="11" width="9.109375" style="1" customWidth="1"/>
    <col min="12" max="16384" width="9.109375" style="1"/>
  </cols>
  <sheetData>
    <row r="3" spans="2:10" ht="18">
      <c r="C3" s="41" t="s">
        <v>99</v>
      </c>
    </row>
    <row r="4" spans="2:10">
      <c r="C4" s="21" t="s">
        <v>978</v>
      </c>
      <c r="D4" s="2"/>
    </row>
    <row r="5" spans="2:10" ht="15" thickBot="1">
      <c r="G5" s="201"/>
      <c r="H5" s="201"/>
      <c r="I5" s="201"/>
      <c r="J5" s="201"/>
    </row>
    <row r="6" spans="2:10" ht="17.25" customHeight="1">
      <c r="G6" s="472" t="s">
        <v>110</v>
      </c>
      <c r="H6" s="472" t="s">
        <v>111</v>
      </c>
      <c r="I6" s="472" t="s">
        <v>112</v>
      </c>
      <c r="J6" s="472" t="s">
        <v>148</v>
      </c>
    </row>
    <row r="7" spans="2:10" ht="36" customHeight="1" thickBot="1">
      <c r="C7" s="508"/>
      <c r="D7" s="1121"/>
      <c r="E7" s="1122"/>
      <c r="F7" s="1122"/>
      <c r="G7" s="827" t="s">
        <v>894</v>
      </c>
      <c r="H7" s="827" t="s">
        <v>895</v>
      </c>
      <c r="I7" s="827" t="s">
        <v>896</v>
      </c>
      <c r="J7" s="827" t="s">
        <v>897</v>
      </c>
    </row>
    <row r="8" spans="2:10" ht="18.75" customHeight="1">
      <c r="B8" s="8"/>
      <c r="C8" s="784">
        <v>1</v>
      </c>
      <c r="D8" s="1123" t="s">
        <v>898</v>
      </c>
      <c r="E8" s="1123"/>
      <c r="F8" s="311" t="s">
        <v>899</v>
      </c>
      <c r="G8" s="392">
        <v>20</v>
      </c>
      <c r="H8" s="392">
        <v>8</v>
      </c>
      <c r="I8" s="392">
        <v>37</v>
      </c>
      <c r="J8" s="392">
        <v>6</v>
      </c>
    </row>
    <row r="9" spans="2:10" ht="18.75" customHeight="1">
      <c r="C9" s="785">
        <v>2</v>
      </c>
      <c r="D9" s="1124"/>
      <c r="E9" s="1124"/>
      <c r="F9" s="203" t="s">
        <v>900</v>
      </c>
      <c r="G9" s="222">
        <v>2018466.5899999996</v>
      </c>
      <c r="H9" s="222">
        <v>4092260.16</v>
      </c>
      <c r="I9" s="222">
        <v>8473413.0599999987</v>
      </c>
      <c r="J9" s="222">
        <v>813053.74</v>
      </c>
    </row>
    <row r="10" spans="2:10" ht="18.75" customHeight="1">
      <c r="C10" s="785">
        <v>3</v>
      </c>
      <c r="D10" s="1124"/>
      <c r="E10" s="1124"/>
      <c r="F10" s="203" t="s">
        <v>1029</v>
      </c>
      <c r="G10" s="222">
        <v>1839276.32</v>
      </c>
      <c r="H10" s="222">
        <v>3446926.71</v>
      </c>
      <c r="I10" s="222">
        <v>6919392.4999999991</v>
      </c>
      <c r="J10" s="222">
        <v>649508.18999999994</v>
      </c>
    </row>
    <row r="11" spans="2:10" ht="18.75" customHeight="1">
      <c r="C11" s="785">
        <v>4</v>
      </c>
      <c r="D11" s="1124"/>
      <c r="E11" s="1124"/>
      <c r="F11" s="203" t="s">
        <v>1030</v>
      </c>
      <c r="G11" s="223"/>
      <c r="H11" s="223"/>
      <c r="I11" s="223"/>
      <c r="J11" s="223"/>
    </row>
    <row r="12" spans="2:10" ht="18.75" customHeight="1">
      <c r="C12" s="785" t="s">
        <v>117</v>
      </c>
      <c r="D12" s="1124"/>
      <c r="E12" s="1124"/>
      <c r="F12" s="203" t="s">
        <v>1028</v>
      </c>
      <c r="G12" s="222">
        <v>0</v>
      </c>
      <c r="H12" s="222">
        <v>0</v>
      </c>
      <c r="I12" s="222">
        <v>0</v>
      </c>
      <c r="J12" s="222">
        <v>0</v>
      </c>
    </row>
    <row r="13" spans="2:10" ht="18.75" customHeight="1">
      <c r="C13" s="785">
        <v>5</v>
      </c>
      <c r="D13" s="1124"/>
      <c r="E13" s="1124"/>
      <c r="F13" s="203" t="s">
        <v>1027</v>
      </c>
      <c r="G13" s="222">
        <v>0</v>
      </c>
      <c r="H13" s="222">
        <v>0</v>
      </c>
      <c r="I13" s="222">
        <v>0</v>
      </c>
      <c r="J13" s="222">
        <v>0</v>
      </c>
    </row>
    <row r="14" spans="2:10" ht="18.75" customHeight="1">
      <c r="C14" s="785" t="s">
        <v>901</v>
      </c>
      <c r="D14" s="1124"/>
      <c r="E14" s="1124"/>
      <c r="F14" s="203" t="s">
        <v>1026</v>
      </c>
      <c r="G14" s="222">
        <v>0</v>
      </c>
      <c r="H14" s="222">
        <v>0</v>
      </c>
      <c r="I14" s="222">
        <v>0</v>
      </c>
      <c r="J14" s="222">
        <v>0</v>
      </c>
    </row>
    <row r="15" spans="2:10" ht="18.75" customHeight="1">
      <c r="C15" s="785">
        <v>6</v>
      </c>
      <c r="D15" s="1124"/>
      <c r="E15" s="1124"/>
      <c r="F15" s="203" t="s">
        <v>1030</v>
      </c>
      <c r="G15" s="223"/>
      <c r="H15" s="223"/>
      <c r="I15" s="223"/>
      <c r="J15" s="223"/>
    </row>
    <row r="16" spans="2:10" ht="18.75" customHeight="1">
      <c r="C16" s="785">
        <v>7</v>
      </c>
      <c r="D16" s="1124"/>
      <c r="E16" s="1124"/>
      <c r="F16" s="203" t="s">
        <v>1025</v>
      </c>
      <c r="G16" s="222">
        <v>179190.27</v>
      </c>
      <c r="H16" s="222">
        <v>645333.45000000007</v>
      </c>
      <c r="I16" s="222">
        <v>1554020.56</v>
      </c>
      <c r="J16" s="222">
        <v>163545.54999999999</v>
      </c>
    </row>
    <row r="17" spans="3:10" ht="18.75" customHeight="1">
      <c r="C17" s="786">
        <v>8</v>
      </c>
      <c r="D17" s="1125"/>
      <c r="E17" s="1125"/>
      <c r="F17" s="313" t="s">
        <v>1030</v>
      </c>
      <c r="G17" s="816"/>
      <c r="H17" s="816"/>
      <c r="I17" s="816"/>
      <c r="J17" s="816"/>
    </row>
    <row r="18" spans="3:10" ht="18.75" customHeight="1">
      <c r="C18" s="817">
        <v>9</v>
      </c>
      <c r="D18" s="1126" t="s">
        <v>902</v>
      </c>
      <c r="E18" s="1126"/>
      <c r="F18" s="818" t="s">
        <v>899</v>
      </c>
      <c r="G18" s="819">
        <v>0</v>
      </c>
      <c r="H18" s="819">
        <v>5</v>
      </c>
      <c r="I18" s="819">
        <v>22</v>
      </c>
      <c r="J18" s="819">
        <v>1</v>
      </c>
    </row>
    <row r="19" spans="3:10" ht="18.75" customHeight="1">
      <c r="C19" s="785">
        <v>10</v>
      </c>
      <c r="D19" s="1124"/>
      <c r="E19" s="1124"/>
      <c r="F19" s="203" t="s">
        <v>903</v>
      </c>
      <c r="G19" s="222">
        <v>0</v>
      </c>
      <c r="H19" s="222">
        <v>885668.79</v>
      </c>
      <c r="I19" s="222">
        <v>594300</v>
      </c>
      <c r="J19" s="222">
        <v>31700</v>
      </c>
    </row>
    <row r="20" spans="3:10" ht="18.75" customHeight="1">
      <c r="C20" s="785">
        <v>11</v>
      </c>
      <c r="D20" s="1124"/>
      <c r="E20" s="1124"/>
      <c r="F20" s="203" t="s">
        <v>1029</v>
      </c>
      <c r="G20" s="222">
        <v>0</v>
      </c>
      <c r="H20" s="222">
        <v>885668.79</v>
      </c>
      <c r="I20" s="222">
        <v>594300</v>
      </c>
      <c r="J20" s="222">
        <v>31700</v>
      </c>
    </row>
    <row r="21" spans="3:10" ht="18.75" customHeight="1">
      <c r="C21" s="785">
        <v>12</v>
      </c>
      <c r="D21" s="1124"/>
      <c r="E21" s="1124"/>
      <c r="F21" s="203" t="s">
        <v>1024</v>
      </c>
      <c r="G21" s="222">
        <v>0</v>
      </c>
      <c r="H21" s="222">
        <v>78839.8</v>
      </c>
      <c r="I21" s="222">
        <v>20000</v>
      </c>
      <c r="J21" s="222">
        <v>0</v>
      </c>
    </row>
    <row r="22" spans="3:10" ht="18.75" customHeight="1">
      <c r="C22" s="785" t="s">
        <v>904</v>
      </c>
      <c r="D22" s="1124"/>
      <c r="E22" s="1124"/>
      <c r="F22" s="203" t="s">
        <v>1028</v>
      </c>
      <c r="G22" s="222">
        <v>0</v>
      </c>
      <c r="H22" s="222">
        <v>0</v>
      </c>
      <c r="I22" s="222">
        <v>0</v>
      </c>
      <c r="J22" s="222">
        <v>0</v>
      </c>
    </row>
    <row r="23" spans="3:10" ht="18.75" customHeight="1">
      <c r="C23" s="785" t="s">
        <v>186</v>
      </c>
      <c r="D23" s="1124"/>
      <c r="E23" s="1124"/>
      <c r="F23" s="203" t="s">
        <v>1024</v>
      </c>
      <c r="G23" s="222">
        <v>0</v>
      </c>
      <c r="H23" s="222">
        <v>0</v>
      </c>
      <c r="I23" s="222">
        <v>0</v>
      </c>
      <c r="J23" s="222">
        <v>0</v>
      </c>
    </row>
    <row r="24" spans="3:10" ht="18.75" customHeight="1">
      <c r="C24" s="785" t="s">
        <v>905</v>
      </c>
      <c r="D24" s="1124"/>
      <c r="E24" s="1124"/>
      <c r="F24" s="203" t="s">
        <v>1027</v>
      </c>
      <c r="G24" s="222">
        <v>0</v>
      </c>
      <c r="H24" s="222">
        <v>0</v>
      </c>
      <c r="I24" s="222">
        <v>0</v>
      </c>
      <c r="J24" s="222">
        <v>0</v>
      </c>
    </row>
    <row r="25" spans="3:10" ht="18.75" customHeight="1">
      <c r="C25" s="785" t="s">
        <v>188</v>
      </c>
      <c r="D25" s="1124"/>
      <c r="E25" s="1124"/>
      <c r="F25" s="203" t="s">
        <v>1024</v>
      </c>
      <c r="G25" s="222">
        <v>0</v>
      </c>
      <c r="H25" s="222">
        <v>0</v>
      </c>
      <c r="I25" s="222">
        <v>0</v>
      </c>
      <c r="J25" s="222">
        <v>0</v>
      </c>
    </row>
    <row r="26" spans="3:10" ht="18.75" customHeight="1">
      <c r="C26" s="785" t="s">
        <v>906</v>
      </c>
      <c r="D26" s="1124"/>
      <c r="E26" s="1124"/>
      <c r="F26" s="203" t="s">
        <v>1026</v>
      </c>
      <c r="G26" s="222">
        <v>0</v>
      </c>
      <c r="H26" s="222">
        <v>0</v>
      </c>
      <c r="I26" s="222">
        <v>0</v>
      </c>
      <c r="J26" s="222">
        <v>0</v>
      </c>
    </row>
    <row r="27" spans="3:10" ht="18.75" customHeight="1">
      <c r="C27" s="785" t="s">
        <v>907</v>
      </c>
      <c r="D27" s="1124"/>
      <c r="E27" s="1124"/>
      <c r="F27" s="203" t="s">
        <v>1024</v>
      </c>
      <c r="G27" s="222">
        <v>0</v>
      </c>
      <c r="H27" s="222">
        <v>0</v>
      </c>
      <c r="I27" s="222">
        <v>0</v>
      </c>
      <c r="J27" s="222">
        <v>0</v>
      </c>
    </row>
    <row r="28" spans="3:10" ht="18.75" customHeight="1">
      <c r="C28" s="785">
        <v>15</v>
      </c>
      <c r="D28" s="1124"/>
      <c r="E28" s="1124"/>
      <c r="F28" s="203" t="s">
        <v>1025</v>
      </c>
      <c r="G28" s="222">
        <v>0</v>
      </c>
      <c r="H28" s="222">
        <v>0</v>
      </c>
      <c r="I28" s="222">
        <v>0</v>
      </c>
      <c r="J28" s="222">
        <v>0</v>
      </c>
    </row>
    <row r="29" spans="3:10" ht="18.75" customHeight="1" thickBot="1">
      <c r="C29" s="820">
        <v>16</v>
      </c>
      <c r="D29" s="1127"/>
      <c r="E29" s="1127"/>
      <c r="F29" s="320" t="s">
        <v>1024</v>
      </c>
      <c r="G29" s="325">
        <v>0</v>
      </c>
      <c r="H29" s="325">
        <v>0</v>
      </c>
      <c r="I29" s="325">
        <v>0</v>
      </c>
      <c r="J29" s="325">
        <v>0</v>
      </c>
    </row>
    <row r="30" spans="3:10" s="743" customFormat="1" ht="18.75" customHeight="1" thickBot="1">
      <c r="C30" s="812">
        <v>17</v>
      </c>
      <c r="D30" s="1128" t="s">
        <v>908</v>
      </c>
      <c r="E30" s="1128"/>
      <c r="F30" s="1128"/>
      <c r="G30" s="302">
        <v>2018466.5899999996</v>
      </c>
      <c r="H30" s="302">
        <v>4977928.95</v>
      </c>
      <c r="I30" s="302">
        <v>9067713.0599999987</v>
      </c>
      <c r="J30" s="302">
        <v>844753.74</v>
      </c>
    </row>
  </sheetData>
  <sheetProtection algorithmName="SHA-512" hashValue="jMZPzVJJSNmgAjyQaYJIiO1AqLahCYDV+MDWtaTMQIueFP7AGugmzDOqr1w3UyfPdDsFJQmSOrAhbupOQCvDAw==" saltValue="iHy/tyT0ecB8TkfzFCZEdQ==" spinCount="100000" sheet="1" formatCells="0" formatColumns="0" formatRows="0" insertColumns="0" insertRows="0" insertHyperlinks="0" deleteColumns="0" deleteRows="0" sort="0" autoFilter="0" pivotTables="0"/>
  <mergeCells count="4">
    <mergeCell ref="D7:F7"/>
    <mergeCell ref="D8:E17"/>
    <mergeCell ref="D18:E29"/>
    <mergeCell ref="D30:F30"/>
  </mergeCells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C3:H27"/>
  <sheetViews>
    <sheetView showGridLines="0" zoomScaleNormal="100" zoomScalePageLayoutView="90" workbookViewId="0">
      <selection activeCell="XFD14" sqref="XFD14"/>
    </sheetView>
  </sheetViews>
  <sheetFormatPr defaultColWidth="9.109375" defaultRowHeight="14.4"/>
  <cols>
    <col min="1" max="2" width="6" style="1" customWidth="1"/>
    <col min="3" max="3" width="3.44140625" style="1" customWidth="1"/>
    <col min="4" max="4" width="119.109375" style="1" customWidth="1"/>
    <col min="5" max="8" width="20.44140625" style="1" customWidth="1"/>
    <col min="9" max="9" width="25.33203125" style="1" customWidth="1"/>
    <col min="10" max="10" width="23.109375" style="1" customWidth="1"/>
    <col min="11" max="11" width="29.6640625" style="1" customWidth="1"/>
    <col min="12" max="12" width="22" style="1" customWidth="1"/>
    <col min="13" max="13" width="16.44140625" style="1" customWidth="1"/>
    <col min="14" max="14" width="14.88671875" style="1" customWidth="1"/>
    <col min="15" max="15" width="14.5546875" style="1" customWidth="1"/>
    <col min="16" max="16" width="31.5546875" style="1" customWidth="1"/>
    <col min="17" max="17" width="9.109375" style="1" customWidth="1"/>
    <col min="18" max="16384" width="9.109375" style="1"/>
  </cols>
  <sheetData>
    <row r="3" spans="3:8" ht="18">
      <c r="C3" s="41" t="s">
        <v>100</v>
      </c>
      <c r="D3" s="25"/>
    </row>
    <row r="4" spans="3:8">
      <c r="C4" s="21" t="s">
        <v>978</v>
      </c>
    </row>
    <row r="5" spans="3:8" ht="15" thickBot="1"/>
    <row r="6" spans="3:8">
      <c r="C6" s="25"/>
      <c r="D6" s="204"/>
      <c r="E6" s="472" t="s">
        <v>110</v>
      </c>
      <c r="F6" s="472" t="s">
        <v>111</v>
      </c>
      <c r="G6" s="472" t="s">
        <v>112</v>
      </c>
      <c r="H6" s="472" t="s">
        <v>148</v>
      </c>
    </row>
    <row r="7" spans="3:8" ht="40.5" customHeight="1" thickBot="1">
      <c r="C7" s="509"/>
      <c r="D7" s="510"/>
      <c r="E7" s="827" t="s">
        <v>894</v>
      </c>
      <c r="F7" s="827" t="s">
        <v>895</v>
      </c>
      <c r="G7" s="827" t="s">
        <v>896</v>
      </c>
      <c r="H7" s="827" t="s">
        <v>897</v>
      </c>
    </row>
    <row r="8" spans="3:8">
      <c r="C8" s="821"/>
      <c r="D8" s="1131" t="s">
        <v>909</v>
      </c>
      <c r="E8" s="1135"/>
      <c r="F8" s="1136"/>
      <c r="G8" s="1137"/>
      <c r="H8" s="822"/>
    </row>
    <row r="9" spans="3:8">
      <c r="C9" s="823">
        <v>1</v>
      </c>
      <c r="D9" s="818" t="s">
        <v>910</v>
      </c>
      <c r="E9" s="824">
        <v>0</v>
      </c>
      <c r="F9" s="824">
        <v>0</v>
      </c>
      <c r="G9" s="824">
        <v>0</v>
      </c>
      <c r="H9" s="824">
        <v>0</v>
      </c>
    </row>
    <row r="10" spans="3:8">
      <c r="C10" s="193">
        <v>2</v>
      </c>
      <c r="D10" s="203" t="s">
        <v>911</v>
      </c>
      <c r="E10" s="194">
        <v>0</v>
      </c>
      <c r="F10" s="194">
        <v>0</v>
      </c>
      <c r="G10" s="194">
        <v>0</v>
      </c>
      <c r="H10" s="194">
        <v>0</v>
      </c>
    </row>
    <row r="11" spans="3:8" ht="17.25" customHeight="1" thickBot="1">
      <c r="C11" s="308">
        <v>3</v>
      </c>
      <c r="D11" s="320" t="s">
        <v>1035</v>
      </c>
      <c r="E11" s="310">
        <v>0</v>
      </c>
      <c r="F11" s="310">
        <v>0</v>
      </c>
      <c r="G11" s="310">
        <v>0</v>
      </c>
      <c r="H11" s="310">
        <v>0</v>
      </c>
    </row>
    <row r="12" spans="3:8">
      <c r="C12" s="821"/>
      <c r="D12" s="1131" t="s">
        <v>912</v>
      </c>
      <c r="E12" s="1132"/>
      <c r="F12" s="1133"/>
      <c r="G12" s="1134"/>
      <c r="H12" s="825"/>
    </row>
    <row r="13" spans="3:8">
      <c r="C13" s="823">
        <v>4</v>
      </c>
      <c r="D13" s="818" t="s">
        <v>913</v>
      </c>
      <c r="E13" s="824">
        <v>0</v>
      </c>
      <c r="F13" s="824">
        <v>0</v>
      </c>
      <c r="G13" s="824">
        <v>0</v>
      </c>
      <c r="H13" s="824">
        <v>0</v>
      </c>
    </row>
    <row r="14" spans="3:8" ht="15" thickBot="1">
      <c r="C14" s="312">
        <v>5</v>
      </c>
      <c r="D14" s="313" t="s">
        <v>914</v>
      </c>
      <c r="E14" s="391">
        <v>0</v>
      </c>
      <c r="F14" s="391">
        <v>0</v>
      </c>
      <c r="G14" s="391">
        <v>0</v>
      </c>
      <c r="H14" s="391">
        <v>0</v>
      </c>
    </row>
    <row r="15" spans="3:8">
      <c r="C15" s="821"/>
      <c r="D15" s="1131" t="s">
        <v>915</v>
      </c>
      <c r="E15" s="1132"/>
      <c r="F15" s="1133"/>
      <c r="G15" s="1134"/>
      <c r="H15" s="825"/>
    </row>
    <row r="16" spans="3:8">
      <c r="C16" s="823">
        <v>6</v>
      </c>
      <c r="D16" s="818" t="s">
        <v>916</v>
      </c>
      <c r="E16" s="824">
        <v>0</v>
      </c>
      <c r="F16" s="826">
        <v>2</v>
      </c>
      <c r="G16" s="826">
        <v>2</v>
      </c>
      <c r="H16" s="824">
        <v>0</v>
      </c>
    </row>
    <row r="17" spans="3:8">
      <c r="C17" s="193">
        <v>7</v>
      </c>
      <c r="D17" s="203" t="s">
        <v>917</v>
      </c>
      <c r="E17" s="194">
        <v>0</v>
      </c>
      <c r="F17" s="194">
        <v>289674.99</v>
      </c>
      <c r="G17" s="194">
        <v>43000</v>
      </c>
      <c r="H17" s="194">
        <v>0</v>
      </c>
    </row>
    <row r="18" spans="3:8">
      <c r="C18" s="193">
        <v>8</v>
      </c>
      <c r="D18" s="203" t="s">
        <v>1034</v>
      </c>
      <c r="E18" s="194">
        <v>0</v>
      </c>
      <c r="F18" s="194">
        <v>289674.99</v>
      </c>
      <c r="G18" s="194">
        <v>43000</v>
      </c>
      <c r="H18" s="194">
        <v>0</v>
      </c>
    </row>
    <row r="19" spans="3:8">
      <c r="C19" s="193">
        <v>9</v>
      </c>
      <c r="D19" s="203" t="s">
        <v>1033</v>
      </c>
      <c r="E19" s="194">
        <v>0</v>
      </c>
      <c r="F19" s="194">
        <v>0</v>
      </c>
      <c r="G19" s="194">
        <v>0</v>
      </c>
      <c r="H19" s="194">
        <v>0</v>
      </c>
    </row>
    <row r="20" spans="3:8">
      <c r="C20" s="312">
        <v>10</v>
      </c>
      <c r="D20" s="313" t="s">
        <v>1032</v>
      </c>
      <c r="E20" s="391">
        <v>0</v>
      </c>
      <c r="F20" s="391">
        <v>289674.99</v>
      </c>
      <c r="G20" s="391">
        <v>43000</v>
      </c>
      <c r="H20" s="391">
        <v>0</v>
      </c>
    </row>
    <row r="21" spans="3:8" ht="15" thickBot="1">
      <c r="C21" s="308">
        <v>11</v>
      </c>
      <c r="D21" s="320" t="s">
        <v>1031</v>
      </c>
      <c r="E21" s="325">
        <v>0</v>
      </c>
      <c r="F21" s="325">
        <v>199674.99</v>
      </c>
      <c r="G21" s="325">
        <v>30000</v>
      </c>
      <c r="H21" s="325">
        <v>0</v>
      </c>
    </row>
    <row r="27" spans="3:8">
      <c r="D27" s="1129"/>
      <c r="E27" s="1130"/>
      <c r="F27" s="1130"/>
      <c r="G27" s="1130"/>
      <c r="H27" s="1130"/>
    </row>
  </sheetData>
  <sheetProtection algorithmName="SHA-512" hashValue="d94n6bMZ1uALkj5PEDuIceXssw/QA4WQKErVXF6uHSgexCQaN8MWhjBHHY4Oew3c2IMDSwKzsUZs/s7s35w8eQ==" saltValue="lGu7H3PqtRBp8GUcnKOl8A==" spinCount="100000" sheet="1" formatCells="0" formatColumns="0" formatRows="0" insertColumns="0" insertRows="0" insertHyperlinks="0" deleteColumns="0" deleteRows="0" sort="0" autoFilter="0" pivotTables="0"/>
  <mergeCells count="7">
    <mergeCell ref="D27:H27"/>
    <mergeCell ref="D15:E15"/>
    <mergeCell ref="F15:G15"/>
    <mergeCell ref="D8:E8"/>
    <mergeCell ref="F8:G8"/>
    <mergeCell ref="D12:E12"/>
    <mergeCell ref="F12:G12"/>
  </mergeCells>
  <conditionalFormatting sqref="E9:H11">
    <cfRule type="cellIs" dxfId="16" priority="3" stopIfTrue="1" operator="lessThan">
      <formula>0</formula>
    </cfRule>
  </conditionalFormatting>
  <conditionalFormatting sqref="E13:H14">
    <cfRule type="cellIs" dxfId="15" priority="1" stopIfTrue="1" operator="lessThan">
      <formula>0</formula>
    </cfRule>
  </conditionalFormatting>
  <conditionalFormatting sqref="E16:H20">
    <cfRule type="cellIs" dxfId="14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C2:Z32"/>
  <sheetViews>
    <sheetView showGridLines="0" zoomScaleNormal="100" zoomScalePageLayoutView="90" workbookViewId="0">
      <selection activeCell="XFD14" sqref="XFD14"/>
    </sheetView>
  </sheetViews>
  <sheetFormatPr defaultColWidth="9.109375" defaultRowHeight="14.4"/>
  <cols>
    <col min="1" max="1" width="4.5546875" style="1" customWidth="1"/>
    <col min="2" max="2" width="3.88671875" style="1" customWidth="1"/>
    <col min="3" max="3" width="3" style="1" bestFit="1" customWidth="1"/>
    <col min="4" max="4" width="53.33203125" style="1" customWidth="1"/>
    <col min="5" max="9" width="21.109375" style="1" customWidth="1"/>
    <col min="10" max="10" width="21.109375" style="9" customWidth="1"/>
    <col min="11" max="12" width="21.109375" style="1" customWidth="1"/>
    <col min="13" max="13" width="9.109375" style="1" customWidth="1"/>
    <col min="14" max="14" width="255.6640625" style="1" bestFit="1" customWidth="1"/>
    <col min="15" max="15" width="9.109375" style="1" customWidth="1"/>
    <col min="16" max="16384" width="9.109375" style="1"/>
  </cols>
  <sheetData>
    <row r="2" spans="3:26">
      <c r="D2" s="25"/>
      <c r="E2" s="25"/>
      <c r="F2" s="25"/>
      <c r="G2" s="25"/>
      <c r="H2" s="25"/>
      <c r="I2" s="25"/>
      <c r="J2" s="206"/>
      <c r="K2" s="25"/>
      <c r="L2" s="25"/>
    </row>
    <row r="3" spans="3:26" ht="18">
      <c r="D3" s="41" t="s">
        <v>918</v>
      </c>
      <c r="E3" s="25"/>
      <c r="F3" s="25"/>
      <c r="G3" s="25"/>
      <c r="H3" s="25"/>
      <c r="I3" s="25"/>
      <c r="J3" s="206"/>
      <c r="K3" s="25"/>
      <c r="L3" s="25"/>
    </row>
    <row r="4" spans="3:26">
      <c r="D4" s="207" t="s">
        <v>978</v>
      </c>
      <c r="E4" s="208"/>
      <c r="F4" s="208"/>
      <c r="G4" s="208"/>
      <c r="H4" s="208"/>
      <c r="I4" s="208"/>
      <c r="J4" s="209"/>
      <c r="K4" s="208"/>
      <c r="L4" s="25"/>
    </row>
    <row r="5" spans="3:26" ht="17.25" customHeight="1" thickBot="1">
      <c r="D5" s="257"/>
      <c r="E5" s="257"/>
      <c r="F5" s="316"/>
      <c r="G5" s="316"/>
      <c r="H5" s="316"/>
      <c r="I5" s="316"/>
      <c r="J5" s="317"/>
      <c r="K5" s="257"/>
      <c r="L5" s="257"/>
    </row>
    <row r="6" spans="3:26" ht="20.25" customHeight="1">
      <c r="C6" s="205"/>
      <c r="D6" s="291"/>
      <c r="E6" s="872" t="s">
        <v>110</v>
      </c>
      <c r="F6" s="872" t="s">
        <v>111</v>
      </c>
      <c r="G6" s="872" t="s">
        <v>112</v>
      </c>
      <c r="H6" s="872" t="s">
        <v>148</v>
      </c>
      <c r="I6" s="872" t="s">
        <v>149</v>
      </c>
      <c r="J6" s="872" t="s">
        <v>210</v>
      </c>
      <c r="K6" s="872" t="s">
        <v>919</v>
      </c>
      <c r="L6" s="872" t="s">
        <v>920</v>
      </c>
    </row>
    <row r="7" spans="3:26" ht="96" customHeight="1" thickBot="1">
      <c r="C7" s="318"/>
      <c r="D7" s="827" t="s">
        <v>921</v>
      </c>
      <c r="E7" s="827" t="s">
        <v>922</v>
      </c>
      <c r="F7" s="827" t="s">
        <v>923</v>
      </c>
      <c r="G7" s="827" t="s">
        <v>924</v>
      </c>
      <c r="H7" s="827" t="s">
        <v>925</v>
      </c>
      <c r="I7" s="827" t="s">
        <v>926</v>
      </c>
      <c r="J7" s="827" t="s">
        <v>927</v>
      </c>
      <c r="K7" s="827" t="s">
        <v>928</v>
      </c>
      <c r="L7" s="827" t="s">
        <v>929</v>
      </c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3:26">
      <c r="C8" s="200">
        <v>1</v>
      </c>
      <c r="D8" s="202" t="s">
        <v>894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</row>
    <row r="9" spans="3:26">
      <c r="C9" s="191">
        <v>2</v>
      </c>
      <c r="D9" s="203" t="s">
        <v>1039</v>
      </c>
      <c r="E9" s="222">
        <v>0</v>
      </c>
      <c r="F9" s="222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2">
        <v>0</v>
      </c>
    </row>
    <row r="10" spans="3:26">
      <c r="C10" s="191">
        <v>3</v>
      </c>
      <c r="D10" s="203" t="s">
        <v>1038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</row>
    <row r="11" spans="3:26">
      <c r="C11" s="191">
        <v>4</v>
      </c>
      <c r="D11" s="203" t="s">
        <v>1037</v>
      </c>
      <c r="E11" s="222">
        <v>0</v>
      </c>
      <c r="F11" s="222">
        <v>0</v>
      </c>
      <c r="G11" s="222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</row>
    <row r="12" spans="3:26">
      <c r="C12" s="191">
        <v>5</v>
      </c>
      <c r="D12" s="203" t="s">
        <v>1036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</row>
    <row r="13" spans="3:26">
      <c r="C13" s="191">
        <v>6</v>
      </c>
      <c r="D13" s="203" t="s">
        <v>1040</v>
      </c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</row>
    <row r="14" spans="3:26">
      <c r="C14" s="191">
        <v>7</v>
      </c>
      <c r="D14" s="203" t="s">
        <v>931</v>
      </c>
      <c r="E14" s="222">
        <v>289190.59999999998</v>
      </c>
      <c r="F14" s="222">
        <v>78839.8</v>
      </c>
      <c r="G14" s="222">
        <v>210350.8</v>
      </c>
      <c r="H14" s="222">
        <v>0</v>
      </c>
      <c r="I14" s="222">
        <v>0</v>
      </c>
      <c r="J14" s="222">
        <v>0</v>
      </c>
      <c r="K14" s="222">
        <v>34450.800000000003</v>
      </c>
      <c r="L14" s="222">
        <v>0</v>
      </c>
    </row>
    <row r="15" spans="3:26">
      <c r="C15" s="191">
        <v>8</v>
      </c>
      <c r="D15" s="203" t="s">
        <v>1039</v>
      </c>
      <c r="E15" s="222">
        <v>289190.59999999998</v>
      </c>
      <c r="F15" s="222">
        <v>78839.8</v>
      </c>
      <c r="G15" s="222">
        <v>210350.8</v>
      </c>
      <c r="H15" s="222">
        <v>0</v>
      </c>
      <c r="I15" s="222">
        <v>0</v>
      </c>
      <c r="J15" s="222">
        <v>0</v>
      </c>
      <c r="K15" s="222">
        <v>34450.800000000003</v>
      </c>
      <c r="L15" s="222">
        <v>0</v>
      </c>
    </row>
    <row r="16" spans="3:26">
      <c r="C16" s="191">
        <v>9</v>
      </c>
      <c r="D16" s="203" t="s">
        <v>1038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</row>
    <row r="17" spans="3:14">
      <c r="C17" s="191">
        <v>10</v>
      </c>
      <c r="D17" s="203" t="s">
        <v>1037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</row>
    <row r="18" spans="3:14">
      <c r="C18" s="191">
        <v>11</v>
      </c>
      <c r="D18" s="203" t="s">
        <v>1036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2">
        <v>0</v>
      </c>
    </row>
    <row r="19" spans="3:14">
      <c r="C19" s="191">
        <v>12</v>
      </c>
      <c r="D19" s="203" t="s">
        <v>1040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</row>
    <row r="20" spans="3:14">
      <c r="C20" s="191">
        <v>13</v>
      </c>
      <c r="D20" s="203" t="s">
        <v>896</v>
      </c>
      <c r="E20" s="222">
        <v>40000</v>
      </c>
      <c r="F20" s="222">
        <v>20000</v>
      </c>
      <c r="G20" s="222">
        <v>20000</v>
      </c>
      <c r="H20" s="222">
        <v>0</v>
      </c>
      <c r="I20" s="222">
        <v>0</v>
      </c>
      <c r="J20" s="222">
        <v>0</v>
      </c>
      <c r="K20" s="222">
        <v>20000</v>
      </c>
      <c r="L20" s="222">
        <v>0</v>
      </c>
    </row>
    <row r="21" spans="3:14">
      <c r="C21" s="191">
        <v>14</v>
      </c>
      <c r="D21" s="203" t="s">
        <v>1039</v>
      </c>
      <c r="E21" s="222">
        <v>40000</v>
      </c>
      <c r="F21" s="222">
        <v>20000</v>
      </c>
      <c r="G21" s="222">
        <v>20000</v>
      </c>
      <c r="H21" s="222">
        <v>0</v>
      </c>
      <c r="I21" s="222">
        <v>0</v>
      </c>
      <c r="J21" s="222">
        <v>0</v>
      </c>
      <c r="K21" s="222">
        <v>20000</v>
      </c>
      <c r="L21" s="222">
        <v>0</v>
      </c>
    </row>
    <row r="22" spans="3:14">
      <c r="C22" s="191">
        <v>15</v>
      </c>
      <c r="D22" s="203" t="s">
        <v>1038</v>
      </c>
      <c r="E22" s="222">
        <v>0</v>
      </c>
      <c r="F22" s="222">
        <v>0</v>
      </c>
      <c r="G22" s="222">
        <v>0</v>
      </c>
      <c r="H22" s="222">
        <v>0</v>
      </c>
      <c r="I22" s="222">
        <v>0</v>
      </c>
      <c r="J22" s="222">
        <v>0</v>
      </c>
      <c r="K22" s="222">
        <v>0</v>
      </c>
      <c r="L22" s="222">
        <v>0</v>
      </c>
    </row>
    <row r="23" spans="3:14">
      <c r="C23" s="191">
        <v>16</v>
      </c>
      <c r="D23" s="203" t="s">
        <v>1037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</row>
    <row r="24" spans="3:14">
      <c r="C24" s="191">
        <v>17</v>
      </c>
      <c r="D24" s="203" t="s">
        <v>1036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</row>
    <row r="25" spans="3:14">
      <c r="C25" s="191">
        <v>18</v>
      </c>
      <c r="D25" s="203" t="s">
        <v>1040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222">
        <v>0</v>
      </c>
      <c r="K25" s="222">
        <v>0</v>
      </c>
      <c r="L25" s="222">
        <v>0</v>
      </c>
    </row>
    <row r="26" spans="3:14">
      <c r="C26" s="191">
        <v>19</v>
      </c>
      <c r="D26" s="203" t="s">
        <v>897</v>
      </c>
      <c r="E26" s="222">
        <v>0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</row>
    <row r="27" spans="3:14">
      <c r="C27" s="191">
        <v>20</v>
      </c>
      <c r="D27" s="203" t="s">
        <v>1039</v>
      </c>
      <c r="E27" s="222">
        <v>0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2">
        <v>0</v>
      </c>
      <c r="N27" s="11"/>
    </row>
    <row r="28" spans="3:14">
      <c r="C28" s="191">
        <v>21</v>
      </c>
      <c r="D28" s="203" t="s">
        <v>1038</v>
      </c>
      <c r="E28" s="222">
        <v>0</v>
      </c>
      <c r="F28" s="222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222">
        <v>0</v>
      </c>
    </row>
    <row r="29" spans="3:14">
      <c r="C29" s="191">
        <v>22</v>
      </c>
      <c r="D29" s="203" t="s">
        <v>1037</v>
      </c>
      <c r="E29" s="222">
        <v>0</v>
      </c>
      <c r="F29" s="222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2">
        <v>0</v>
      </c>
    </row>
    <row r="30" spans="3:14">
      <c r="C30" s="191">
        <v>23</v>
      </c>
      <c r="D30" s="203" t="s">
        <v>1036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</row>
    <row r="31" spans="3:14" ht="15" thickBot="1">
      <c r="C31" s="319">
        <v>24</v>
      </c>
      <c r="D31" s="313" t="s">
        <v>930</v>
      </c>
      <c r="E31" s="393">
        <v>0</v>
      </c>
      <c r="F31" s="393">
        <v>0</v>
      </c>
      <c r="G31" s="393">
        <v>0</v>
      </c>
      <c r="H31" s="393">
        <v>0</v>
      </c>
      <c r="I31" s="393">
        <v>0</v>
      </c>
      <c r="J31" s="393">
        <v>0</v>
      </c>
      <c r="K31" s="393">
        <v>0</v>
      </c>
      <c r="L31" s="393">
        <v>0</v>
      </c>
    </row>
    <row r="32" spans="3:14" s="746" customFormat="1" ht="15" thickBot="1">
      <c r="C32" s="744">
        <v>25</v>
      </c>
      <c r="D32" s="745" t="s">
        <v>932</v>
      </c>
      <c r="E32" s="302">
        <v>329190.59999999998</v>
      </c>
      <c r="F32" s="302">
        <v>98839.8</v>
      </c>
      <c r="G32" s="302">
        <v>230350.8</v>
      </c>
      <c r="H32" s="302">
        <v>0</v>
      </c>
      <c r="I32" s="302">
        <v>0</v>
      </c>
      <c r="J32" s="302">
        <v>0</v>
      </c>
      <c r="K32" s="302">
        <v>54450.8</v>
      </c>
      <c r="L32" s="302">
        <v>0</v>
      </c>
    </row>
  </sheetData>
  <sheetProtection algorithmName="SHA-512" hashValue="Cn6YGcIJnA4LTLNbD4jW11i0QUHSBqwdl9H/SQpgeRmvW1Mf/HrldRBxGWv/IJ2GDjRWn577iEdglJ9yctFhfQ==" saltValue="roUija8nYLJFweV4CGQ/Lw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78" footer="0.31496062992125978"/>
  <pageSetup paperSize="9" scale="65" fitToHeight="0" orientation="landscape" cellComments="asDisplayed"/>
  <headerFooter>
    <oddHeader>&amp;CPL
Załącznik XXXIII</oddHeader>
    <oddFooter>&amp;C&amp;P</oddFoot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C3:E23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2" width="7.109375" customWidth="1"/>
    <col min="3" max="3" width="3.5546875" customWidth="1"/>
    <col min="4" max="4" width="42.33203125" customWidth="1"/>
    <col min="5" max="5" width="48.109375" customWidth="1"/>
    <col min="9" max="9" width="42.33203125" customWidth="1"/>
    <col min="10" max="10" width="48.109375" customWidth="1"/>
  </cols>
  <sheetData>
    <row r="3" spans="3:5" ht="18">
      <c r="C3" s="41" t="s">
        <v>102</v>
      </c>
      <c r="D3" s="207"/>
      <c r="E3" s="207"/>
    </row>
    <row r="4" spans="3:5">
      <c r="C4" s="207" t="s">
        <v>978</v>
      </c>
      <c r="D4" s="207"/>
      <c r="E4" s="207"/>
    </row>
    <row r="5" spans="3:5" ht="26.25" customHeight="1" thickBot="1">
      <c r="C5" s="210"/>
      <c r="D5" s="184"/>
      <c r="E5" s="184"/>
    </row>
    <row r="6" spans="3:5" ht="18" customHeight="1">
      <c r="C6" s="184"/>
      <c r="D6" s="512"/>
      <c r="E6" s="472" t="s">
        <v>110</v>
      </c>
    </row>
    <row r="7" spans="3:5" ht="32.25" customHeight="1" thickBot="1">
      <c r="C7" s="390"/>
      <c r="D7" s="511" t="s">
        <v>933</v>
      </c>
      <c r="E7" s="827" t="s">
        <v>934</v>
      </c>
    </row>
    <row r="8" spans="3:5">
      <c r="C8" s="202">
        <v>1</v>
      </c>
      <c r="D8" s="202" t="s">
        <v>935</v>
      </c>
      <c r="E8" s="747">
        <v>0</v>
      </c>
    </row>
    <row r="9" spans="3:5">
      <c r="C9" s="203">
        <v>2</v>
      </c>
      <c r="D9" s="203" t="s">
        <v>936</v>
      </c>
      <c r="E9" s="748">
        <v>0</v>
      </c>
    </row>
    <row r="10" spans="3:5">
      <c r="C10" s="203">
        <v>3</v>
      </c>
      <c r="D10" s="203" t="s">
        <v>937</v>
      </c>
      <c r="E10" s="748">
        <v>0</v>
      </c>
    </row>
    <row r="11" spans="3:5">
      <c r="C11" s="203">
        <v>4</v>
      </c>
      <c r="D11" s="203" t="s">
        <v>938</v>
      </c>
      <c r="E11" s="748">
        <v>0</v>
      </c>
    </row>
    <row r="12" spans="3:5">
      <c r="C12" s="203">
        <v>5</v>
      </c>
      <c r="D12" s="203" t="s">
        <v>939</v>
      </c>
      <c r="E12" s="748">
        <v>0</v>
      </c>
    </row>
    <row r="13" spans="3:5">
      <c r="C13" s="203">
        <v>6</v>
      </c>
      <c r="D13" s="203" t="s">
        <v>940</v>
      </c>
      <c r="E13" s="748">
        <v>0</v>
      </c>
    </row>
    <row r="14" spans="3:5">
      <c r="C14" s="203">
        <v>7</v>
      </c>
      <c r="D14" s="203" t="s">
        <v>941</v>
      </c>
      <c r="E14" s="748">
        <v>0</v>
      </c>
    </row>
    <row r="15" spans="3:5">
      <c r="C15" s="203">
        <v>8</v>
      </c>
      <c r="D15" s="203" t="s">
        <v>942</v>
      </c>
      <c r="E15" s="748">
        <v>0</v>
      </c>
    </row>
    <row r="16" spans="3:5">
      <c r="C16" s="203">
        <v>9</v>
      </c>
      <c r="D16" s="203" t="s">
        <v>943</v>
      </c>
      <c r="E16" s="748">
        <v>0</v>
      </c>
    </row>
    <row r="17" spans="3:5">
      <c r="C17" s="203">
        <v>10</v>
      </c>
      <c r="D17" s="203" t="s">
        <v>944</v>
      </c>
      <c r="E17" s="748">
        <v>0</v>
      </c>
    </row>
    <row r="18" spans="3:5">
      <c r="C18" s="203">
        <v>11</v>
      </c>
      <c r="D18" s="203" t="s">
        <v>945</v>
      </c>
      <c r="E18" s="748">
        <v>0</v>
      </c>
    </row>
    <row r="19" spans="3:5" ht="28.95" customHeight="1" thickBot="1">
      <c r="C19" s="320" t="s">
        <v>946</v>
      </c>
      <c r="D19" s="320" t="s">
        <v>947</v>
      </c>
      <c r="E19" s="749">
        <v>0</v>
      </c>
    </row>
    <row r="23" spans="3:5">
      <c r="E23" s="3"/>
    </row>
  </sheetData>
  <sheetProtection algorithmName="SHA-512" hashValue="y9Nx6qBdlw7vn28xcPWVqRKSXvX/6F62x6nQLzd/KMxLOYWwHU5F9QVtAF+zwZdGvOTffSowrZxtKXhPxMfnwA==" saltValue="8s1b9XoKAlXGhJBu74XFBQ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 
Załącznik XXXIII</oddHeader>
    <oddFooter>&amp;C&amp;P</oddFoot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C3:N14"/>
  <sheetViews>
    <sheetView showGridLines="0" zoomScaleNormal="100" workbookViewId="0">
      <selection activeCell="XFD14" sqref="XFD14"/>
    </sheetView>
  </sheetViews>
  <sheetFormatPr defaultColWidth="9.109375" defaultRowHeight="14.4"/>
  <cols>
    <col min="1" max="2" width="6.6640625" style="1" customWidth="1"/>
    <col min="3" max="3" width="4.109375" style="1" customWidth="1"/>
    <col min="4" max="4" width="48" style="1" customWidth="1"/>
    <col min="5" max="13" width="16.109375" style="1" customWidth="1"/>
    <col min="14" max="14" width="17.33203125" style="1" customWidth="1"/>
    <col min="15" max="15" width="9.109375" style="1" customWidth="1"/>
    <col min="16" max="16384" width="9.109375" style="1"/>
  </cols>
  <sheetData>
    <row r="3" spans="3:14" ht="18">
      <c r="C3" s="41" t="s">
        <v>103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3:14" ht="15" thickBot="1">
      <c r="C4" s="207" t="s">
        <v>978</v>
      </c>
      <c r="D4" s="211"/>
      <c r="E4" s="213"/>
      <c r="F4" s="213"/>
      <c r="G4" s="213"/>
      <c r="H4" s="214"/>
      <c r="I4" s="214"/>
      <c r="J4" s="214"/>
      <c r="K4" s="214"/>
      <c r="L4" s="214"/>
      <c r="M4" s="214"/>
      <c r="N4" s="214"/>
    </row>
    <row r="5" spans="3:14" ht="15" customHeight="1">
      <c r="C5" s="25"/>
      <c r="D5" s="25"/>
      <c r="E5" s="472" t="s">
        <v>948</v>
      </c>
      <c r="F5" s="472" t="s">
        <v>111</v>
      </c>
      <c r="G5" s="915" t="s">
        <v>112</v>
      </c>
      <c r="H5" s="916" t="s">
        <v>148</v>
      </c>
      <c r="I5" s="472" t="s">
        <v>149</v>
      </c>
      <c r="J5" s="472" t="s">
        <v>210</v>
      </c>
      <c r="K5" s="472" t="s">
        <v>211</v>
      </c>
      <c r="L5" s="472" t="s">
        <v>229</v>
      </c>
      <c r="M5" s="915" t="s">
        <v>447</v>
      </c>
      <c r="N5" s="472" t="s">
        <v>448</v>
      </c>
    </row>
    <row r="6" spans="3:14" ht="15" customHeight="1" thickBot="1">
      <c r="C6" s="25"/>
      <c r="D6" s="212"/>
      <c r="E6" s="1138" t="s">
        <v>949</v>
      </c>
      <c r="F6" s="1138"/>
      <c r="G6" s="1139"/>
      <c r="H6" s="1140" t="s">
        <v>950</v>
      </c>
      <c r="I6" s="1138"/>
      <c r="J6" s="1138"/>
      <c r="K6" s="1138"/>
      <c r="L6" s="1138"/>
      <c r="M6" s="1139"/>
      <c r="N6" s="917"/>
    </row>
    <row r="7" spans="3:14" ht="48" customHeight="1" thickBot="1">
      <c r="C7" s="25"/>
      <c r="D7" s="25"/>
      <c r="E7" s="918" t="s">
        <v>894</v>
      </c>
      <c r="F7" s="918" t="s">
        <v>931</v>
      </c>
      <c r="G7" s="919" t="s">
        <v>951</v>
      </c>
      <c r="H7" s="920" t="s">
        <v>952</v>
      </c>
      <c r="I7" s="918" t="s">
        <v>1447</v>
      </c>
      <c r="J7" s="918" t="s">
        <v>1448</v>
      </c>
      <c r="K7" s="918" t="s">
        <v>1449</v>
      </c>
      <c r="L7" s="918" t="s">
        <v>1451</v>
      </c>
      <c r="M7" s="919" t="s">
        <v>1450</v>
      </c>
      <c r="N7" s="921" t="s">
        <v>811</v>
      </c>
    </row>
    <row r="8" spans="3:14" ht="19.5" customHeight="1">
      <c r="C8" s="311">
        <v>1</v>
      </c>
      <c r="D8" s="311" t="s">
        <v>953</v>
      </c>
      <c r="E8" s="394"/>
      <c r="F8" s="394"/>
      <c r="G8" s="750"/>
      <c r="H8" s="755"/>
      <c r="I8" s="394"/>
      <c r="J8" s="394"/>
      <c r="K8" s="394"/>
      <c r="L8" s="394"/>
      <c r="M8" s="750"/>
      <c r="N8" s="754">
        <v>72</v>
      </c>
    </row>
    <row r="9" spans="3:14" ht="19.5" customHeight="1">
      <c r="C9" s="202">
        <v>2</v>
      </c>
      <c r="D9" s="202" t="s">
        <v>1045</v>
      </c>
      <c r="E9" s="224">
        <v>20</v>
      </c>
      <c r="F9" s="224">
        <v>8</v>
      </c>
      <c r="G9" s="751">
        <v>28</v>
      </c>
      <c r="H9" s="756"/>
      <c r="I9" s="223"/>
      <c r="J9" s="223"/>
      <c r="K9" s="223"/>
      <c r="L9" s="223"/>
      <c r="M9" s="752"/>
      <c r="N9" s="223"/>
    </row>
    <row r="10" spans="3:14" ht="19.5" customHeight="1">
      <c r="C10" s="202">
        <v>3</v>
      </c>
      <c r="D10" s="202" t="s">
        <v>1044</v>
      </c>
      <c r="E10" s="223"/>
      <c r="F10" s="223"/>
      <c r="G10" s="752"/>
      <c r="H10" s="757">
        <v>1</v>
      </c>
      <c r="I10" s="224">
        <v>2</v>
      </c>
      <c r="J10" s="224">
        <v>2</v>
      </c>
      <c r="K10" s="224">
        <v>2</v>
      </c>
      <c r="L10" s="224">
        <v>3</v>
      </c>
      <c r="M10" s="751">
        <v>28</v>
      </c>
      <c r="N10" s="223"/>
    </row>
    <row r="11" spans="3:14" ht="19.5" customHeight="1">
      <c r="C11" s="202">
        <v>4</v>
      </c>
      <c r="D11" s="202" t="s">
        <v>1043</v>
      </c>
      <c r="E11" s="223"/>
      <c r="F11" s="223"/>
      <c r="G11" s="752"/>
      <c r="H11" s="757">
        <v>0</v>
      </c>
      <c r="I11" s="224">
        <v>0</v>
      </c>
      <c r="J11" s="224">
        <v>0</v>
      </c>
      <c r="K11" s="224">
        <v>0</v>
      </c>
      <c r="L11" s="224">
        <v>2</v>
      </c>
      <c r="M11" s="751">
        <v>4</v>
      </c>
      <c r="N11" s="223"/>
    </row>
    <row r="12" spans="3:14" ht="19.5" customHeight="1">
      <c r="C12" s="202">
        <v>5</v>
      </c>
      <c r="D12" s="202" t="s">
        <v>954</v>
      </c>
      <c r="E12" s="224">
        <v>2018466.5899999996</v>
      </c>
      <c r="F12" s="224">
        <v>4977928.95</v>
      </c>
      <c r="G12" s="751">
        <v>6996395.5399999991</v>
      </c>
      <c r="H12" s="757">
        <v>412611.54000000004</v>
      </c>
      <c r="I12" s="224">
        <v>346595.77999999997</v>
      </c>
      <c r="J12" s="224">
        <v>541113.72</v>
      </c>
      <c r="K12" s="224">
        <v>258660.65999999997</v>
      </c>
      <c r="L12" s="224">
        <v>920202.97</v>
      </c>
      <c r="M12" s="751">
        <v>7433282.1299999999</v>
      </c>
      <c r="N12" s="223"/>
    </row>
    <row r="13" spans="3:14" ht="19.5" customHeight="1">
      <c r="C13" s="202">
        <v>6</v>
      </c>
      <c r="D13" s="202" t="s">
        <v>1042</v>
      </c>
      <c r="E13" s="224">
        <v>0</v>
      </c>
      <c r="F13" s="224">
        <v>885668.79</v>
      </c>
      <c r="G13" s="751">
        <v>885668.79</v>
      </c>
      <c r="H13" s="757">
        <v>30700</v>
      </c>
      <c r="I13" s="224">
        <v>0</v>
      </c>
      <c r="J13" s="224">
        <v>43450</v>
      </c>
      <c r="K13" s="224">
        <v>0</v>
      </c>
      <c r="L13" s="224">
        <v>47766.67</v>
      </c>
      <c r="M13" s="751">
        <v>504083.33</v>
      </c>
      <c r="N13" s="223"/>
    </row>
    <row r="14" spans="3:14" ht="19.5" customHeight="1" thickBot="1">
      <c r="C14" s="320">
        <v>7</v>
      </c>
      <c r="D14" s="320" t="s">
        <v>1041</v>
      </c>
      <c r="E14" s="325">
        <v>2018466.5899999996</v>
      </c>
      <c r="F14" s="325">
        <v>4092260.16</v>
      </c>
      <c r="G14" s="753">
        <v>6110726.75</v>
      </c>
      <c r="H14" s="758">
        <v>381911.54000000004</v>
      </c>
      <c r="I14" s="325">
        <v>346595.77999999997</v>
      </c>
      <c r="J14" s="325">
        <v>497663.72</v>
      </c>
      <c r="K14" s="325">
        <v>258660.65999999997</v>
      </c>
      <c r="L14" s="325">
        <v>872436.3</v>
      </c>
      <c r="M14" s="753">
        <v>6929198.7999999998</v>
      </c>
      <c r="N14" s="326"/>
    </row>
  </sheetData>
  <sheetProtection algorithmName="SHA-512" hashValue="wnI8Q51TSAvw37+JX9qGvs7ArxjQzBIO9V2+ndSfnP9bb4zmfXN8PpdpKVBb/9Ran4f752tFdfjpKvobNRETQg==" saltValue="OoVoLif97xzj6lajBxUskg==" spinCount="100000" sheet="1" formatCells="0" formatColumns="0" formatRows="0" insertColumns="0" insertRows="0" insertHyperlinks="0" deleteColumns="0" deleteRows="0" sort="0" autoFilter="0" pivotTables="0"/>
  <mergeCells count="2">
    <mergeCell ref="E6:G6"/>
    <mergeCell ref="H6:M6"/>
  </mergeCells>
  <pageMargins left="0.70866141732283472" right="0.70866141732283472" top="0.74803149606299213" bottom="0.74803149606299213" header="0.31496062992125978" footer="0.31496062992125978"/>
  <pageSetup paperSize="9" scale="51" fitToWidth="0" fitToHeight="0" orientation="landscape" cellComments="asDisplayed"/>
  <headerFooter>
    <oddHeader>&amp;CPL
Załącznik XXXIII</oddHeader>
    <oddFooter>&amp;C&amp;P</oddFoot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17"/>
  <sheetViews>
    <sheetView showGridLines="0" zoomScaleNormal="100" workbookViewId="0">
      <selection activeCell="XFD14" sqref="XFD14"/>
    </sheetView>
  </sheetViews>
  <sheetFormatPr defaultColWidth="8.6640625" defaultRowHeight="14.4"/>
  <cols>
    <col min="1" max="2" width="5" customWidth="1"/>
    <col min="3" max="3" width="4.33203125" customWidth="1"/>
    <col min="4" max="4" width="47.109375" customWidth="1"/>
    <col min="5" max="9" width="17.6640625" customWidth="1"/>
    <col min="10" max="10" width="19.44140625" customWidth="1"/>
    <col min="11" max="12" width="17.6640625" customWidth="1"/>
  </cols>
  <sheetData>
    <row r="1" spans="1:12">
      <c r="A1" s="689"/>
    </row>
    <row r="3" spans="1:12" ht="25.8">
      <c r="C3" s="127" t="s">
        <v>104</v>
      </c>
      <c r="D3" s="207"/>
      <c r="E3" s="215"/>
      <c r="F3" s="216"/>
      <c r="G3" s="216"/>
      <c r="H3" s="216"/>
      <c r="I3" s="216"/>
      <c r="J3" s="216"/>
      <c r="K3" s="216"/>
      <c r="L3" s="216"/>
    </row>
    <row r="4" spans="1:12" ht="15.6">
      <c r="C4" s="207" t="s">
        <v>978</v>
      </c>
      <c r="D4" s="207"/>
      <c r="E4" s="217"/>
      <c r="F4" s="217"/>
      <c r="G4" s="217"/>
      <c r="H4" s="217"/>
      <c r="I4" s="217"/>
      <c r="J4" s="217"/>
      <c r="K4" s="217"/>
      <c r="L4" s="218"/>
    </row>
    <row r="5" spans="1:12" ht="16.2" thickBot="1">
      <c r="C5" s="218"/>
      <c r="D5" s="219"/>
      <c r="E5" s="321"/>
      <c r="F5" s="321"/>
      <c r="G5" s="321"/>
      <c r="H5" s="321"/>
      <c r="I5" s="321"/>
      <c r="J5" s="321"/>
      <c r="K5" s="321"/>
      <c r="L5" s="322"/>
    </row>
    <row r="6" spans="1:12" ht="27" customHeight="1">
      <c r="C6" s="218"/>
      <c r="D6" s="220"/>
      <c r="E6" s="1141" t="s">
        <v>955</v>
      </c>
      <c r="F6" s="1142"/>
      <c r="G6" s="1143" t="s">
        <v>956</v>
      </c>
      <c r="H6" s="1142"/>
      <c r="I6" s="1143" t="s">
        <v>957</v>
      </c>
      <c r="J6" s="1142"/>
      <c r="K6" s="1143" t="s">
        <v>958</v>
      </c>
      <c r="L6" s="1144"/>
    </row>
    <row r="7" spans="1:12" ht="44.25" customHeight="1" thickBot="1">
      <c r="C7" s="218"/>
      <c r="D7" s="221"/>
      <c r="E7" s="922"/>
      <c r="F7" s="923" t="s">
        <v>959</v>
      </c>
      <c r="G7" s="924"/>
      <c r="H7" s="923" t="s">
        <v>959</v>
      </c>
      <c r="I7" s="924"/>
      <c r="J7" s="923" t="s">
        <v>960</v>
      </c>
      <c r="K7" s="924"/>
      <c r="L7" s="923" t="s">
        <v>960</v>
      </c>
    </row>
    <row r="8" spans="1:12" ht="15" thickBot="1">
      <c r="C8" s="324"/>
      <c r="D8" s="324"/>
      <c r="E8" s="925" t="s">
        <v>671</v>
      </c>
      <c r="F8" s="925" t="s">
        <v>674</v>
      </c>
      <c r="G8" s="925" t="s">
        <v>675</v>
      </c>
      <c r="H8" s="925" t="s">
        <v>676</v>
      </c>
      <c r="I8" s="925" t="s">
        <v>677</v>
      </c>
      <c r="J8" s="925" t="s">
        <v>679</v>
      </c>
      <c r="K8" s="925" t="s">
        <v>680</v>
      </c>
      <c r="L8" s="925" t="s">
        <v>682</v>
      </c>
    </row>
    <row r="9" spans="1:12">
      <c r="C9" s="198" t="s">
        <v>671</v>
      </c>
      <c r="D9" s="199" t="s">
        <v>961</v>
      </c>
      <c r="E9" s="224">
        <v>409024.25699999998</v>
      </c>
      <c r="F9" s="363">
        <v>409024.25699999998</v>
      </c>
      <c r="G9" s="225"/>
      <c r="H9" s="364"/>
      <c r="I9" s="224">
        <v>26640972.574999999</v>
      </c>
      <c r="J9" s="363">
        <v>12666074.493000001</v>
      </c>
      <c r="K9" s="225"/>
      <c r="L9" s="364"/>
    </row>
    <row r="10" spans="1:12">
      <c r="C10" s="193" t="s">
        <v>674</v>
      </c>
      <c r="D10" s="192" t="s">
        <v>962</v>
      </c>
      <c r="E10" s="222">
        <v>0</v>
      </c>
      <c r="F10" s="194">
        <v>0</v>
      </c>
      <c r="G10" s="222">
        <v>0</v>
      </c>
      <c r="H10" s="194">
        <v>0</v>
      </c>
      <c r="I10" s="222">
        <v>229876.617</v>
      </c>
      <c r="J10" s="194">
        <v>0</v>
      </c>
      <c r="K10" s="222">
        <v>229876.617</v>
      </c>
      <c r="L10" s="194">
        <v>0</v>
      </c>
    </row>
    <row r="11" spans="1:12">
      <c r="C11" s="193" t="s">
        <v>675</v>
      </c>
      <c r="D11" s="192" t="s">
        <v>681</v>
      </c>
      <c r="E11" s="222">
        <v>409024.25699999998</v>
      </c>
      <c r="F11" s="194">
        <v>409024.25699999998</v>
      </c>
      <c r="G11" s="222">
        <v>0</v>
      </c>
      <c r="H11" s="194">
        <v>0</v>
      </c>
      <c r="I11" s="222">
        <v>15069591.187000001</v>
      </c>
      <c r="J11" s="194">
        <v>12666074.493000001</v>
      </c>
      <c r="K11" s="222">
        <v>13514426.799000001</v>
      </c>
      <c r="L11" s="194">
        <v>12462783.889</v>
      </c>
    </row>
    <row r="12" spans="1:12">
      <c r="C12" s="193" t="s">
        <v>676</v>
      </c>
      <c r="D12" s="192" t="s">
        <v>1050</v>
      </c>
      <c r="E12" s="222">
        <v>0</v>
      </c>
      <c r="F12" s="194">
        <v>0</v>
      </c>
      <c r="G12" s="222">
        <v>0</v>
      </c>
      <c r="H12" s="194">
        <v>0</v>
      </c>
      <c r="I12" s="222">
        <v>0</v>
      </c>
      <c r="J12" s="194">
        <v>0</v>
      </c>
      <c r="K12" s="222">
        <v>0</v>
      </c>
      <c r="L12" s="194">
        <v>0</v>
      </c>
    </row>
    <row r="13" spans="1:12">
      <c r="C13" s="193" t="s">
        <v>677</v>
      </c>
      <c r="D13" s="192" t="s">
        <v>1049</v>
      </c>
      <c r="E13" s="222">
        <v>0</v>
      </c>
      <c r="F13" s="194">
        <v>0</v>
      </c>
      <c r="G13" s="222">
        <v>0</v>
      </c>
      <c r="H13" s="194">
        <v>0</v>
      </c>
      <c r="I13" s="222">
        <v>0</v>
      </c>
      <c r="J13" s="194">
        <v>0</v>
      </c>
      <c r="K13" s="222">
        <v>0</v>
      </c>
      <c r="L13" s="194">
        <v>0</v>
      </c>
    </row>
    <row r="14" spans="1:12">
      <c r="C14" s="193" t="s">
        <v>678</v>
      </c>
      <c r="D14" s="192" t="s">
        <v>1048</v>
      </c>
      <c r="E14" s="222">
        <v>409024.25699999998</v>
      </c>
      <c r="F14" s="194">
        <v>409024.25699999998</v>
      </c>
      <c r="G14" s="222">
        <v>0</v>
      </c>
      <c r="H14" s="194">
        <v>0</v>
      </c>
      <c r="I14" s="222">
        <v>7162930.25</v>
      </c>
      <c r="J14" s="194">
        <v>6112097.858</v>
      </c>
      <c r="K14" s="222">
        <v>6931567.5549999997</v>
      </c>
      <c r="L14" s="194">
        <v>5910041.7309999997</v>
      </c>
    </row>
    <row r="15" spans="1:12">
      <c r="C15" s="193" t="s">
        <v>679</v>
      </c>
      <c r="D15" s="192" t="s">
        <v>1047</v>
      </c>
      <c r="E15" s="222">
        <v>0</v>
      </c>
      <c r="F15" s="194">
        <v>0</v>
      </c>
      <c r="G15" s="222">
        <v>0</v>
      </c>
      <c r="H15" s="194">
        <v>0</v>
      </c>
      <c r="I15" s="222">
        <v>3393377.9739999999</v>
      </c>
      <c r="J15" s="194">
        <v>3385990.7910000002</v>
      </c>
      <c r="K15" s="222">
        <v>3032241.798</v>
      </c>
      <c r="L15" s="194">
        <v>3025037.7790000001</v>
      </c>
    </row>
    <row r="16" spans="1:12">
      <c r="C16" s="193" t="s">
        <v>680</v>
      </c>
      <c r="D16" s="192" t="s">
        <v>1046</v>
      </c>
      <c r="E16" s="222">
        <v>0</v>
      </c>
      <c r="F16" s="194">
        <v>0</v>
      </c>
      <c r="G16" s="222">
        <v>0</v>
      </c>
      <c r="H16" s="194">
        <v>0</v>
      </c>
      <c r="I16" s="222">
        <v>51757.012999999999</v>
      </c>
      <c r="J16" s="194">
        <v>0</v>
      </c>
      <c r="K16" s="222">
        <v>39558.870000000003</v>
      </c>
      <c r="L16" s="194">
        <v>0</v>
      </c>
    </row>
    <row r="17" spans="3:12" ht="15" thickBot="1">
      <c r="C17" s="308" t="s">
        <v>684</v>
      </c>
      <c r="D17" s="309" t="s">
        <v>963</v>
      </c>
      <c r="E17" s="325">
        <v>0</v>
      </c>
      <c r="F17" s="310">
        <v>0</v>
      </c>
      <c r="G17" s="326"/>
      <c r="H17" s="365"/>
      <c r="I17" s="325">
        <v>11341504.771</v>
      </c>
      <c r="J17" s="310">
        <v>0</v>
      </c>
      <c r="K17" s="326"/>
      <c r="L17" s="365"/>
    </row>
  </sheetData>
  <sheetProtection algorithmName="SHA-512" hashValue="16v8il6yGBtNWmhqrdgKaeGUDgCx1m79gp6bvPOC4OrYPddaNov0Sg9hwJvrN4ckPvLR/jgDxESojGnc9ttZtA==" saltValue="kek1TmKeNhxdbuY/+6sqYA==" spinCount="100000" sheet="1" formatCells="0" formatColumns="0" formatRows="0" insertColumns="0" insertRows="0" insertHyperlinks="0" deleteColumns="0" deleteRows="0" sort="0" autoFilter="0" pivotTables="0"/>
  <mergeCells count="4">
    <mergeCell ref="E6:F6"/>
    <mergeCell ref="G6:H6"/>
    <mergeCell ref="I6:J6"/>
    <mergeCell ref="K6:L6"/>
  </mergeCells>
  <conditionalFormatting sqref="E9:L17">
    <cfRule type="cellIs" dxfId="13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5" orientation="landscape" r:id="rId1"/>
  <headerFooter>
    <oddHeader>&amp;CPL
Załącznik XXXV</oddHeader>
    <oddFooter>&amp;C&amp;P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C3:AK30"/>
  <sheetViews>
    <sheetView showGridLines="0" zoomScaleNormal="100" workbookViewId="0">
      <selection activeCell="XFD14" sqref="XFD14"/>
    </sheetView>
  </sheetViews>
  <sheetFormatPr defaultColWidth="8.88671875" defaultRowHeight="13.2"/>
  <cols>
    <col min="1" max="2" width="6.44140625" style="12" customWidth="1"/>
    <col min="3" max="3" width="4.44140625" style="12" customWidth="1"/>
    <col min="4" max="4" width="81.5546875" style="12" customWidth="1"/>
    <col min="5" max="9" width="17.6640625" style="12" customWidth="1"/>
    <col min="10" max="10" width="19.44140625" style="12" customWidth="1"/>
    <col min="11" max="12" width="17.6640625" style="12" customWidth="1"/>
    <col min="13" max="13" width="13.6640625" style="12" customWidth="1"/>
    <col min="14" max="14" width="8.88671875" style="12" customWidth="1"/>
    <col min="15" max="16384" width="8.88671875" style="12"/>
  </cols>
  <sheetData>
    <row r="3" spans="3:37" ht="18" customHeight="1">
      <c r="C3" s="127" t="s">
        <v>106</v>
      </c>
      <c r="D3" s="218"/>
      <c r="E3" s="227"/>
      <c r="F3" s="227"/>
      <c r="G3" s="227"/>
      <c r="H3" s="227"/>
    </row>
    <row r="4" spans="3:37" ht="18" customHeight="1">
      <c r="C4" s="207" t="s">
        <v>978</v>
      </c>
      <c r="D4" s="228"/>
      <c r="E4" s="227"/>
      <c r="F4" s="227"/>
      <c r="G4" s="227"/>
      <c r="H4" s="227"/>
    </row>
    <row r="5" spans="3:37" s="14" customFormat="1" ht="13.5" customHeight="1" thickBot="1">
      <c r="C5" s="219"/>
      <c r="D5" s="219"/>
      <c r="E5" s="926"/>
      <c r="F5" s="926"/>
      <c r="G5" s="926"/>
      <c r="H5" s="926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3:37" ht="22.5" customHeight="1">
      <c r="C6" s="229"/>
      <c r="D6" s="230"/>
      <c r="E6" s="1145" t="s">
        <v>1052</v>
      </c>
      <c r="F6" s="1146"/>
      <c r="G6" s="1149" t="s">
        <v>964</v>
      </c>
      <c r="H6" s="1150"/>
    </row>
    <row r="7" spans="3:37" ht="56.25" customHeight="1">
      <c r="C7" s="229"/>
      <c r="D7" s="230"/>
      <c r="E7" s="1147"/>
      <c r="F7" s="1148"/>
      <c r="G7" s="1151" t="s">
        <v>965</v>
      </c>
      <c r="H7" s="1152"/>
    </row>
    <row r="8" spans="3:37" ht="42.75" customHeight="1" thickBot="1">
      <c r="C8" s="221"/>
      <c r="D8" s="231"/>
      <c r="E8" s="927"/>
      <c r="F8" s="923" t="s">
        <v>959</v>
      </c>
      <c r="G8" s="928"/>
      <c r="H8" s="923" t="s">
        <v>960</v>
      </c>
    </row>
    <row r="9" spans="3:37" ht="14.4" customHeight="1" thickBot="1">
      <c r="C9" s="328"/>
      <c r="D9" s="329"/>
      <c r="E9" s="929" t="s">
        <v>671</v>
      </c>
      <c r="F9" s="929" t="s">
        <v>674</v>
      </c>
      <c r="G9" s="929" t="s">
        <v>675</v>
      </c>
      <c r="H9" s="929" t="s">
        <v>677</v>
      </c>
    </row>
    <row r="10" spans="3:37">
      <c r="C10" s="198" t="s">
        <v>685</v>
      </c>
      <c r="D10" s="199" t="s">
        <v>966</v>
      </c>
      <c r="E10" s="363">
        <v>0</v>
      </c>
      <c r="F10" s="363">
        <v>0</v>
      </c>
      <c r="G10" s="363">
        <v>0</v>
      </c>
      <c r="H10" s="363">
        <v>0</v>
      </c>
    </row>
    <row r="11" spans="3:37">
      <c r="C11" s="193" t="s">
        <v>686</v>
      </c>
      <c r="D11" s="192" t="s">
        <v>967</v>
      </c>
      <c r="E11" s="194">
        <v>0</v>
      </c>
      <c r="F11" s="194">
        <v>0</v>
      </c>
      <c r="G11" s="194">
        <v>0</v>
      </c>
      <c r="H11" s="194">
        <v>0</v>
      </c>
    </row>
    <row r="12" spans="3:37">
      <c r="C12" s="193" t="s">
        <v>687</v>
      </c>
      <c r="D12" s="192" t="s">
        <v>962</v>
      </c>
      <c r="E12" s="194">
        <v>0</v>
      </c>
      <c r="F12" s="194">
        <v>0</v>
      </c>
      <c r="G12" s="194">
        <v>0</v>
      </c>
      <c r="H12" s="194">
        <v>0</v>
      </c>
    </row>
    <row r="13" spans="3:37">
      <c r="C13" s="193" t="s">
        <v>688</v>
      </c>
      <c r="D13" s="192" t="s">
        <v>681</v>
      </c>
      <c r="E13" s="194">
        <v>0</v>
      </c>
      <c r="F13" s="194">
        <v>0</v>
      </c>
      <c r="G13" s="194">
        <v>0</v>
      </c>
      <c r="H13" s="194">
        <v>0</v>
      </c>
    </row>
    <row r="14" spans="3:37">
      <c r="C14" s="193" t="s">
        <v>689</v>
      </c>
      <c r="D14" s="192" t="s">
        <v>1050</v>
      </c>
      <c r="E14" s="194">
        <v>0</v>
      </c>
      <c r="F14" s="194">
        <v>0</v>
      </c>
      <c r="G14" s="194">
        <v>0</v>
      </c>
      <c r="H14" s="194">
        <v>0</v>
      </c>
    </row>
    <row r="15" spans="3:37">
      <c r="C15" s="193" t="s">
        <v>690</v>
      </c>
      <c r="D15" s="192" t="s">
        <v>1049</v>
      </c>
      <c r="E15" s="194">
        <v>0</v>
      </c>
      <c r="F15" s="194">
        <v>0</v>
      </c>
      <c r="G15" s="194">
        <v>0</v>
      </c>
      <c r="H15" s="194">
        <v>0</v>
      </c>
    </row>
    <row r="16" spans="3:37">
      <c r="C16" s="193" t="s">
        <v>691</v>
      </c>
      <c r="D16" s="192" t="s">
        <v>1048</v>
      </c>
      <c r="E16" s="194">
        <v>0</v>
      </c>
      <c r="F16" s="194">
        <v>0</v>
      </c>
      <c r="G16" s="194">
        <v>0</v>
      </c>
      <c r="H16" s="194">
        <v>0</v>
      </c>
    </row>
    <row r="17" spans="3:8">
      <c r="C17" s="193" t="s">
        <v>692</v>
      </c>
      <c r="D17" s="192" t="s">
        <v>1047</v>
      </c>
      <c r="E17" s="194">
        <v>0</v>
      </c>
      <c r="F17" s="194">
        <v>0</v>
      </c>
      <c r="G17" s="194">
        <v>0</v>
      </c>
      <c r="H17" s="194">
        <v>0</v>
      </c>
    </row>
    <row r="18" spans="3:8">
      <c r="C18" s="193" t="s">
        <v>693</v>
      </c>
      <c r="D18" s="192" t="s">
        <v>1046</v>
      </c>
      <c r="E18" s="194">
        <v>0</v>
      </c>
      <c r="F18" s="194">
        <v>0</v>
      </c>
      <c r="G18" s="194">
        <v>0</v>
      </c>
      <c r="H18" s="194">
        <v>0</v>
      </c>
    </row>
    <row r="19" spans="3:8">
      <c r="C19" s="193" t="s">
        <v>694</v>
      </c>
      <c r="D19" s="192" t="s">
        <v>968</v>
      </c>
      <c r="E19" s="194">
        <v>0</v>
      </c>
      <c r="F19" s="194">
        <v>0</v>
      </c>
      <c r="G19" s="194">
        <v>0</v>
      </c>
      <c r="H19" s="194">
        <v>0</v>
      </c>
    </row>
    <row r="20" spans="3:8">
      <c r="C20" s="193" t="s">
        <v>969</v>
      </c>
      <c r="D20" s="192" t="s">
        <v>970</v>
      </c>
      <c r="E20" s="194">
        <v>0</v>
      </c>
      <c r="F20" s="194">
        <v>0</v>
      </c>
      <c r="G20" s="194">
        <v>0</v>
      </c>
      <c r="H20" s="194">
        <v>0</v>
      </c>
    </row>
    <row r="21" spans="3:8">
      <c r="C21" s="193" t="s">
        <v>971</v>
      </c>
      <c r="D21" s="192" t="s">
        <v>972</v>
      </c>
      <c r="E21" s="194">
        <v>0</v>
      </c>
      <c r="F21" s="194">
        <v>0</v>
      </c>
      <c r="G21" s="194">
        <v>0</v>
      </c>
      <c r="H21" s="194">
        <v>0</v>
      </c>
    </row>
    <row r="22" spans="3:8">
      <c r="C22" s="193">
        <v>241</v>
      </c>
      <c r="D22" s="192" t="s">
        <v>1051</v>
      </c>
      <c r="E22" s="223"/>
      <c r="F22" s="366"/>
      <c r="G22" s="194">
        <v>0</v>
      </c>
      <c r="H22" s="194">
        <v>0</v>
      </c>
    </row>
    <row r="23" spans="3:8" ht="13.8" thickBot="1">
      <c r="C23" s="308">
        <v>250</v>
      </c>
      <c r="D23" s="309" t="s">
        <v>973</v>
      </c>
      <c r="E23" s="325">
        <v>409024.25699999998</v>
      </c>
      <c r="F23" s="325">
        <v>409024.25699999998</v>
      </c>
      <c r="G23" s="326"/>
      <c r="H23" s="365"/>
    </row>
    <row r="24" spans="3:8">
      <c r="D24" s="15"/>
    </row>
    <row r="30" spans="3:8">
      <c r="G30" s="690"/>
    </row>
  </sheetData>
  <sheetProtection algorithmName="SHA-512" hashValue="/7T1u3y1WS3XhNMuyxl0oxxXh16uX2BG82xXWqPGynEgMj23qI28GEUGDDF5gWxWUYoNigA3IHOinapRumHbzg==" saltValue="+5ntur8hPFDKFTsRAjAkjQ==" spinCount="100000" sheet="1" formatCells="0" formatColumns="0" formatRows="0" insertColumns="0" insertRows="0" insertHyperlinks="0" deleteColumns="0" deleteRows="0" sort="0" autoFilter="0" pivotTables="0"/>
  <mergeCells count="3">
    <mergeCell ref="E6:F7"/>
    <mergeCell ref="G6:H6"/>
    <mergeCell ref="G7:H7"/>
  </mergeCells>
  <conditionalFormatting sqref="E6">
    <cfRule type="cellIs" dxfId="12" priority="8" stopIfTrue="1" operator="lessThan">
      <formula>0</formula>
    </cfRule>
  </conditionalFormatting>
  <conditionalFormatting sqref="E8:F8">
    <cfRule type="cellIs" dxfId="11" priority="7" stopIfTrue="1" operator="lessThan">
      <formula>0</formula>
    </cfRule>
  </conditionalFormatting>
  <conditionalFormatting sqref="E23:F23">
    <cfRule type="cellIs" dxfId="10" priority="1" stopIfTrue="1" operator="lessThan">
      <formula>0</formula>
    </cfRule>
  </conditionalFormatting>
  <conditionalFormatting sqref="E9:H21">
    <cfRule type="cellIs" dxfId="9" priority="3" stopIfTrue="1" operator="lessThan">
      <formula>0</formula>
    </cfRule>
  </conditionalFormatting>
  <conditionalFormatting sqref="E3:K4 I10:I23">
    <cfRule type="cellIs" dxfId="8" priority="10" stopIfTrue="1" operator="lessThan">
      <formula>0</formula>
    </cfRule>
  </conditionalFormatting>
  <conditionalFormatting sqref="G6:G8">
    <cfRule type="cellIs" dxfId="7" priority="5" stopIfTrue="1" operator="lessThan">
      <formula>0</formula>
    </cfRule>
  </conditionalFormatting>
  <conditionalFormatting sqref="G22:H22">
    <cfRule type="cellIs" dxfId="6" priority="2" stopIfTrue="1" operator="lessThan">
      <formula>0</formula>
    </cfRule>
  </conditionalFormatting>
  <conditionalFormatting sqref="H8">
    <cfRule type="cellIs" dxfId="5" priority="6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85" orientation="landscape"/>
  <headerFooter>
    <oddHeader>&amp;CPL
Załącznik XXXV</oddHeader>
    <oddFooter>&amp;C&amp;P</oddFoot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C3:I12"/>
  <sheetViews>
    <sheetView showGridLines="0" zoomScaleNormal="100" workbookViewId="0">
      <selection activeCell="XFD14" sqref="XFD14"/>
    </sheetView>
  </sheetViews>
  <sheetFormatPr defaultColWidth="8.88671875" defaultRowHeight="13.2"/>
  <cols>
    <col min="1" max="2" width="6" style="12" customWidth="1"/>
    <col min="3" max="3" width="5.6640625" style="12" customWidth="1"/>
    <col min="4" max="4" width="44.5546875" style="12" bestFit="1" customWidth="1"/>
    <col min="5" max="6" width="24.6640625" style="12" customWidth="1"/>
    <col min="7" max="9" width="17.6640625" style="12" customWidth="1"/>
    <col min="10" max="10" width="19.44140625" style="12" customWidth="1"/>
    <col min="11" max="12" width="17.6640625" style="12" customWidth="1"/>
    <col min="13" max="13" width="13.6640625" style="12" customWidth="1"/>
    <col min="14" max="14" width="8.88671875" style="12" customWidth="1"/>
    <col min="15" max="16384" width="8.88671875" style="12"/>
  </cols>
  <sheetData>
    <row r="3" spans="3:9" ht="20.100000000000001" customHeight="1">
      <c r="C3" s="127" t="s">
        <v>107</v>
      </c>
      <c r="D3" s="218"/>
      <c r="E3" s="215"/>
      <c r="F3" s="215"/>
      <c r="G3" s="13"/>
      <c r="H3" s="13"/>
      <c r="I3" s="13"/>
    </row>
    <row r="4" spans="3:9" ht="20.100000000000001" customHeight="1">
      <c r="C4" s="207" t="s">
        <v>978</v>
      </c>
      <c r="D4" s="228"/>
      <c r="E4" s="215"/>
      <c r="F4" s="215"/>
      <c r="G4" s="13"/>
      <c r="H4" s="13"/>
      <c r="I4" s="13"/>
    </row>
    <row r="5" spans="3:9" ht="20.100000000000001" customHeight="1" thickBot="1">
      <c r="C5" s="218"/>
      <c r="D5" s="228"/>
      <c r="E5" s="330"/>
      <c r="F5" s="330"/>
      <c r="G5" s="13"/>
      <c r="H5" s="13"/>
      <c r="I5" s="13"/>
    </row>
    <row r="6" spans="3:9" ht="101.25" customHeight="1" thickBot="1">
      <c r="C6" s="232"/>
      <c r="D6" s="233"/>
      <c r="E6" s="929" t="s">
        <v>974</v>
      </c>
      <c r="F6" s="930" t="s">
        <v>975</v>
      </c>
      <c r="G6" s="16"/>
      <c r="H6" s="16"/>
    </row>
    <row r="7" spans="3:9" ht="19.5" customHeight="1" thickBot="1">
      <c r="C7" s="221"/>
      <c r="D7" s="231"/>
      <c r="E7" s="323" t="s">
        <v>671</v>
      </c>
      <c r="F7" s="323" t="s">
        <v>674</v>
      </c>
      <c r="G7" s="17"/>
      <c r="H7" s="17"/>
    </row>
    <row r="8" spans="3:9" ht="19.5" customHeight="1" thickBot="1">
      <c r="C8" s="314" t="s">
        <v>671</v>
      </c>
      <c r="D8" s="315" t="s">
        <v>976</v>
      </c>
      <c r="E8" s="367">
        <v>328934.103</v>
      </c>
      <c r="F8" s="367">
        <v>409024.25699999998</v>
      </c>
      <c r="G8" s="226"/>
      <c r="H8" s="226"/>
    </row>
    <row r="9" spans="3:9" ht="17.25" customHeight="1">
      <c r="C9" s="17"/>
      <c r="D9" s="18"/>
    </row>
    <row r="11" spans="3:9" ht="13.95" customHeight="1">
      <c r="C11" s="19"/>
      <c r="D11" s="20"/>
      <c r="E11" s="20"/>
      <c r="F11" s="20"/>
      <c r="G11" s="20"/>
      <c r="H11" s="20"/>
      <c r="I11" s="20"/>
    </row>
    <row r="12" spans="3:9">
      <c r="D12" s="15"/>
    </row>
  </sheetData>
  <sheetProtection algorithmName="SHA-512" hashValue="SFHjJGhrW37yQBC8CeZzjxofsPChqd+nXitA/n0hXzxQdZDhPxKmQYU/qPsyNgy1T4Sb0rrxEZex1Ind08KcEQ==" saltValue="tP6z2/FeJHtZBf2hB3iwjA==" spinCount="100000" sheet="1" formatCells="0" formatColumns="0" formatRows="0" insertColumns="0" insertRows="0" insertHyperlinks="0" deleteColumns="0" deleteRows="0" sort="0" autoFilter="0" pivotTables="0"/>
  <conditionalFormatting sqref="E3:H7 G8:H8">
    <cfRule type="cellIs" dxfId="4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XXXV</oddHeader>
    <oddFooter>&amp;C&amp;P</oddFoot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22"/>
  <sheetViews>
    <sheetView showGridLines="0" zoomScaleNormal="100" workbookViewId="0">
      <selection activeCell="XFD14" sqref="XFD14"/>
    </sheetView>
  </sheetViews>
  <sheetFormatPr defaultColWidth="9.109375" defaultRowHeight="13.8"/>
  <cols>
    <col min="1" max="1" width="11.44140625" style="692" customWidth="1"/>
    <col min="2" max="2" width="5.5546875" style="692" customWidth="1"/>
    <col min="3" max="3" width="79" style="692" customWidth="1"/>
    <col min="4" max="7" width="19.44140625" style="692" customWidth="1"/>
    <col min="8" max="8" width="11.6640625" style="692" customWidth="1"/>
    <col min="9" max="16384" width="9.109375" style="692"/>
  </cols>
  <sheetData>
    <row r="1" spans="1:7" ht="21.75" customHeight="1">
      <c r="A1" s="691"/>
    </row>
    <row r="2" spans="1:7" ht="18">
      <c r="A2" s="12"/>
      <c r="B2" s="693"/>
    </row>
    <row r="3" spans="1:7" s="696" customFormat="1" ht="19.5" customHeight="1">
      <c r="A3" s="694"/>
      <c r="B3" s="695" t="s">
        <v>1401</v>
      </c>
    </row>
    <row r="4" spans="1:7" s="696" customFormat="1" ht="19.5" customHeight="1" thickBot="1">
      <c r="A4" s="694"/>
      <c r="B4" s="697"/>
      <c r="C4" s="698"/>
      <c r="D4" s="698"/>
      <c r="E4" s="698"/>
      <c r="F4" s="698"/>
      <c r="G4" s="698"/>
    </row>
    <row r="5" spans="1:7" s="696" customFormat="1" ht="14.25" customHeight="1">
      <c r="B5" s="1153"/>
      <c r="C5" s="1155" t="s">
        <v>1402</v>
      </c>
      <c r="D5" s="931" t="s">
        <v>110</v>
      </c>
      <c r="E5" s="932" t="s">
        <v>111</v>
      </c>
      <c r="F5" s="931" t="s">
        <v>112</v>
      </c>
      <c r="G5" s="931" t="s">
        <v>148</v>
      </c>
    </row>
    <row r="6" spans="1:7" s="696" customFormat="1" ht="28.5" customHeight="1" thickBot="1">
      <c r="B6" s="1153"/>
      <c r="C6" s="1155"/>
      <c r="D6" s="1157" t="s">
        <v>1403</v>
      </c>
      <c r="E6" s="1158"/>
      <c r="F6" s="1159" t="s">
        <v>1404</v>
      </c>
      <c r="G6" s="1159"/>
    </row>
    <row r="7" spans="1:7" ht="19.5" customHeight="1" thickBot="1">
      <c r="B7" s="1154"/>
      <c r="C7" s="1156"/>
      <c r="D7" s="936" t="s">
        <v>1180</v>
      </c>
      <c r="E7" s="937" t="s">
        <v>1184</v>
      </c>
      <c r="F7" s="936" t="s">
        <v>1180</v>
      </c>
      <c r="G7" s="936" t="s">
        <v>1184</v>
      </c>
    </row>
    <row r="8" spans="1:7" ht="20.399999999999999" customHeight="1">
      <c r="B8" s="699" t="s">
        <v>1405</v>
      </c>
      <c r="C8" s="700" t="s">
        <v>1406</v>
      </c>
      <c r="D8" s="933">
        <v>-188562</v>
      </c>
      <c r="E8" s="934">
        <v>-141417</v>
      </c>
      <c r="F8" s="935">
        <v>-94655</v>
      </c>
      <c r="G8" s="935">
        <v>-96976</v>
      </c>
    </row>
    <row r="9" spans="1:7" ht="20.399999999999999" customHeight="1">
      <c r="B9" s="701" t="s">
        <v>1407</v>
      </c>
      <c r="C9" s="702" t="s">
        <v>1408</v>
      </c>
      <c r="D9" s="828">
        <v>16998</v>
      </c>
      <c r="E9" s="829">
        <v>50443</v>
      </c>
      <c r="F9" s="711">
        <v>82699</v>
      </c>
      <c r="G9" s="711">
        <v>48882</v>
      </c>
    </row>
    <row r="10" spans="1:7" ht="20.399999999999999" customHeight="1">
      <c r="B10" s="701" t="s">
        <v>1409</v>
      </c>
      <c r="C10" s="702" t="s">
        <v>1410</v>
      </c>
      <c r="D10" s="828">
        <v>13643</v>
      </c>
      <c r="E10" s="829">
        <v>15900</v>
      </c>
      <c r="F10" s="703"/>
      <c r="G10" s="703"/>
    </row>
    <row r="11" spans="1:7" ht="20.399999999999999" customHeight="1">
      <c r="B11" s="701" t="s">
        <v>1411</v>
      </c>
      <c r="C11" s="702" t="s">
        <v>1412</v>
      </c>
      <c r="D11" s="828">
        <v>-108943</v>
      </c>
      <c r="E11" s="829">
        <v>-76304</v>
      </c>
      <c r="F11" s="703"/>
      <c r="G11" s="703"/>
    </row>
    <row r="12" spans="1:7" ht="20.399999999999999" customHeight="1">
      <c r="B12" s="701" t="s">
        <v>1413</v>
      </c>
      <c r="C12" s="702" t="s">
        <v>1414</v>
      </c>
      <c r="D12" s="828">
        <v>-165388</v>
      </c>
      <c r="E12" s="829">
        <v>-120609</v>
      </c>
      <c r="F12" s="703"/>
      <c r="G12" s="703"/>
    </row>
    <row r="13" spans="1:7" ht="20.399999999999999" customHeight="1" thickBot="1">
      <c r="B13" s="704" t="s">
        <v>1415</v>
      </c>
      <c r="C13" s="705" t="s">
        <v>1416</v>
      </c>
      <c r="D13" s="712">
        <v>27298</v>
      </c>
      <c r="E13" s="830">
        <v>43860</v>
      </c>
      <c r="F13" s="713"/>
      <c r="G13" s="713"/>
    </row>
    <row r="14" spans="1:7" ht="19.350000000000001" customHeight="1"/>
    <row r="15" spans="1:7" ht="18" customHeight="1">
      <c r="A15" s="706"/>
      <c r="B15" s="706"/>
      <c r="C15" s="706"/>
      <c r="D15" s="706"/>
      <c r="E15" s="706"/>
      <c r="F15" s="706"/>
      <c r="G15" s="706"/>
    </row>
    <row r="16" spans="1:7">
      <c r="D16" s="707"/>
      <c r="E16" s="707"/>
    </row>
    <row r="17" spans="4:5">
      <c r="D17" s="707"/>
      <c r="E17" s="707"/>
    </row>
    <row r="18" spans="4:5">
      <c r="D18" s="707"/>
      <c r="E18" s="707"/>
    </row>
    <row r="19" spans="4:5">
      <c r="D19" s="707"/>
      <c r="E19" s="707"/>
    </row>
    <row r="20" spans="4:5">
      <c r="D20" s="707"/>
      <c r="E20" s="707"/>
    </row>
    <row r="21" spans="4:5">
      <c r="E21" s="707"/>
    </row>
    <row r="22" spans="4:5">
      <c r="D22" s="708"/>
      <c r="E22" s="708"/>
    </row>
  </sheetData>
  <sheetProtection algorithmName="SHA-512" hashValue="IQcUB7/03QCd+9ljvhNUA63BAQ5PLyQRsQhgLGGVIbO/zaUJr5XN/eV/hMglmrmtRsBeet7QQ/pt7QZFuOuHNg==" saltValue="QBqXxMY5/iGwuwe61yAeUw==" spinCount="100000" sheet="1" formatCells="0" formatColumns="0" formatRows="0" insertColumns="0" insertRows="0" insertHyperlinks="0" deleteColumns="0" deleteRows="0" sort="0" autoFilter="0" pivotTables="0"/>
  <mergeCells count="4">
    <mergeCell ref="B5:B7"/>
    <mergeCell ref="C5:C7"/>
    <mergeCell ref="D6:E6"/>
    <mergeCell ref="F6:G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2:I21"/>
  <sheetViews>
    <sheetView showGridLines="0" topLeftCell="A10" zoomScaleNormal="100" zoomScalePageLayoutView="90" workbookViewId="0">
      <selection activeCell="XFD14" sqref="XFD14"/>
    </sheetView>
  </sheetViews>
  <sheetFormatPr defaultColWidth="9.33203125" defaultRowHeight="14.4"/>
  <cols>
    <col min="1" max="2" width="7.6640625" style="333" customWidth="1"/>
    <col min="3" max="3" width="4.5546875" style="334" customWidth="1"/>
    <col min="4" max="4" width="76.5546875" style="333" customWidth="1"/>
    <col min="5" max="9" width="20.6640625" style="333" customWidth="1"/>
    <col min="10" max="10" width="25.44140625" style="333" customWidth="1"/>
    <col min="11" max="16384" width="9.33203125" style="333"/>
  </cols>
  <sheetData>
    <row r="2" spans="3:9" ht="18" customHeight="1"/>
    <row r="4" spans="3:9" s="108" customFormat="1" ht="18">
      <c r="C4" s="41" t="s">
        <v>16</v>
      </c>
      <c r="I4" s="719"/>
    </row>
    <row r="5" spans="3:9">
      <c r="C5" s="25" t="s">
        <v>978</v>
      </c>
    </row>
    <row r="6" spans="3:9" ht="18" customHeight="1" thickBot="1"/>
    <row r="7" spans="3:9" ht="18" customHeight="1">
      <c r="D7" s="257"/>
      <c r="E7" s="408" t="s">
        <v>110</v>
      </c>
      <c r="F7" s="408" t="s">
        <v>111</v>
      </c>
      <c r="G7" s="408" t="s">
        <v>112</v>
      </c>
      <c r="H7" s="408" t="s">
        <v>148</v>
      </c>
      <c r="I7" s="408" t="s">
        <v>149</v>
      </c>
    </row>
    <row r="8" spans="3:9" ht="17.25" customHeight="1">
      <c r="D8" s="257"/>
      <c r="E8" s="986" t="s">
        <v>147</v>
      </c>
      <c r="F8" s="988" t="s">
        <v>216</v>
      </c>
      <c r="G8" s="988"/>
      <c r="H8" s="988"/>
      <c r="I8" s="988"/>
    </row>
    <row r="9" spans="3:9" ht="28.95" customHeight="1" thickBot="1">
      <c r="C9" s="411"/>
      <c r="D9" s="412"/>
      <c r="E9" s="987"/>
      <c r="F9" s="405" t="s">
        <v>1097</v>
      </c>
      <c r="G9" s="405" t="s">
        <v>1098</v>
      </c>
      <c r="H9" s="405" t="s">
        <v>1100</v>
      </c>
      <c r="I9" s="405" t="s">
        <v>1099</v>
      </c>
    </row>
    <row r="10" spans="3:9" ht="15.75" customHeight="1">
      <c r="C10" s="410">
        <v>1</v>
      </c>
      <c r="D10" s="410" t="s">
        <v>217</v>
      </c>
      <c r="E10" s="717">
        <v>31208397</v>
      </c>
      <c r="F10" s="717">
        <v>31227511</v>
      </c>
      <c r="G10" s="717">
        <v>0</v>
      </c>
      <c r="H10" s="717">
        <v>4370</v>
      </c>
      <c r="I10" s="717">
        <v>4525</v>
      </c>
    </row>
    <row r="11" spans="3:9" ht="15.75" customHeight="1">
      <c r="C11" s="337">
        <v>2</v>
      </c>
      <c r="D11" s="337" t="s">
        <v>218</v>
      </c>
      <c r="E11" s="718">
        <v>13451</v>
      </c>
      <c r="F11" s="718">
        <v>0</v>
      </c>
      <c r="G11" s="718">
        <v>0</v>
      </c>
      <c r="H11" s="718">
        <v>13464</v>
      </c>
      <c r="I11" s="718">
        <v>13464</v>
      </c>
    </row>
    <row r="12" spans="3:9" ht="15.75" customHeight="1">
      <c r="C12" s="337">
        <v>3</v>
      </c>
      <c r="D12" s="337" t="s">
        <v>219</v>
      </c>
      <c r="E12" s="718">
        <v>31194946</v>
      </c>
      <c r="F12" s="718">
        <v>31227511</v>
      </c>
      <c r="G12" s="718">
        <v>0</v>
      </c>
      <c r="H12" s="718">
        <v>-9094</v>
      </c>
      <c r="I12" s="718">
        <v>-8939</v>
      </c>
    </row>
    <row r="13" spans="3:9" ht="15.75" customHeight="1">
      <c r="C13" s="337">
        <v>4</v>
      </c>
      <c r="D13" s="337" t="s">
        <v>220</v>
      </c>
      <c r="E13" s="787">
        <v>1613867</v>
      </c>
      <c r="F13" s="787">
        <v>1582314.62827</v>
      </c>
      <c r="G13" s="787">
        <v>0</v>
      </c>
      <c r="H13" s="787">
        <v>31552.371729999999</v>
      </c>
      <c r="I13" s="788"/>
    </row>
    <row r="14" spans="3:9" ht="15.75" customHeight="1">
      <c r="C14" s="338">
        <v>5</v>
      </c>
      <c r="D14" s="338" t="s">
        <v>221</v>
      </c>
      <c r="E14" s="789">
        <v>1813.3920000000001</v>
      </c>
      <c r="F14" s="789">
        <v>1813.3920000000001</v>
      </c>
      <c r="G14" s="789">
        <v>0</v>
      </c>
      <c r="H14" s="789">
        <v>0</v>
      </c>
      <c r="I14" s="790"/>
    </row>
    <row r="15" spans="3:9" ht="15.75" customHeight="1">
      <c r="C15" s="338">
        <v>6</v>
      </c>
      <c r="D15" s="338" t="s">
        <v>222</v>
      </c>
      <c r="E15" s="789">
        <v>0</v>
      </c>
      <c r="F15" s="789">
        <v>0</v>
      </c>
      <c r="G15" s="789">
        <v>0</v>
      </c>
      <c r="H15" s="789">
        <v>0</v>
      </c>
      <c r="I15" s="790"/>
    </row>
    <row r="16" spans="3:9" ht="15.75" customHeight="1">
      <c r="C16" s="338">
        <v>7</v>
      </c>
      <c r="D16" s="338" t="s">
        <v>223</v>
      </c>
      <c r="E16" s="789">
        <v>0</v>
      </c>
      <c r="F16" s="789">
        <v>0</v>
      </c>
      <c r="G16" s="789">
        <v>0</v>
      </c>
      <c r="H16" s="789">
        <v>0</v>
      </c>
      <c r="I16" s="790"/>
    </row>
    <row r="17" spans="3:9" ht="15.75" customHeight="1">
      <c r="C17" s="338">
        <v>8</v>
      </c>
      <c r="D17" s="338" t="s">
        <v>224</v>
      </c>
      <c r="E17" s="789">
        <v>-11969.823989999999</v>
      </c>
      <c r="F17" s="789">
        <v>-11969.823989999999</v>
      </c>
      <c r="G17" s="789">
        <v>0</v>
      </c>
      <c r="H17" s="789">
        <v>0</v>
      </c>
      <c r="I17" s="790"/>
    </row>
    <row r="18" spans="3:9" ht="15.75" customHeight="1">
      <c r="C18" s="338">
        <v>9</v>
      </c>
      <c r="D18" s="338" t="s">
        <v>225</v>
      </c>
      <c r="E18" s="789">
        <v>-1153881.7906909999</v>
      </c>
      <c r="F18" s="789">
        <v>-1153881.7906900002</v>
      </c>
      <c r="G18" s="789">
        <v>0</v>
      </c>
      <c r="H18" s="789">
        <v>0</v>
      </c>
      <c r="I18" s="790"/>
    </row>
    <row r="19" spans="3:9" ht="15.75" customHeight="1">
      <c r="C19" s="338">
        <v>10</v>
      </c>
      <c r="D19" s="338" t="s">
        <v>226</v>
      </c>
      <c r="E19" s="789">
        <v>0</v>
      </c>
      <c r="F19" s="789">
        <v>0</v>
      </c>
      <c r="G19" s="789">
        <v>0</v>
      </c>
      <c r="H19" s="789">
        <v>0</v>
      </c>
      <c r="I19" s="790"/>
    </row>
    <row r="20" spans="3:9" ht="15.75" customHeight="1">
      <c r="C20" s="338">
        <v>11</v>
      </c>
      <c r="D20" s="338" t="s">
        <v>227</v>
      </c>
      <c r="E20" s="789">
        <v>22988.272153541446</v>
      </c>
      <c r="F20" s="789">
        <v>22988.272153541446</v>
      </c>
      <c r="G20" s="789">
        <v>0</v>
      </c>
      <c r="H20" s="789">
        <v>-12855.371729999999</v>
      </c>
      <c r="I20" s="790"/>
    </row>
    <row r="21" spans="3:9" ht="15.75" customHeight="1" thickBot="1">
      <c r="C21" s="413">
        <v>12</v>
      </c>
      <c r="D21" s="413" t="s">
        <v>228</v>
      </c>
      <c r="E21" s="791">
        <v>31654907.363338999</v>
      </c>
      <c r="F21" s="791">
        <v>31667710.122609999</v>
      </c>
      <c r="G21" s="791">
        <v>0</v>
      </c>
      <c r="H21" s="791">
        <v>18697</v>
      </c>
      <c r="I21" s="791">
        <v>-8939</v>
      </c>
    </row>
  </sheetData>
  <sheetProtection algorithmName="SHA-512" hashValue="RScAu9uJ3ms7FovTQ/xiAN890+7pYqH0iECxYExLOpkpDVZNrmBl+PskMvPxfPv6GZ2+Xoxn2OQSso6ZURzRxg==" saltValue="Ftr7+Fq3P5gIN6BBX0U89A==" spinCount="100000" sheet="1" formatCells="0" formatColumns="0" formatRows="0" insertColumns="0" insertRows="0" insertHyperlinks="0" deleteColumns="0" deleteRows="0" sort="0" autoFilter="0" pivotTables="0"/>
  <mergeCells count="2">
    <mergeCell ref="E8:E9"/>
    <mergeCell ref="F8:I8"/>
  </mergeCells>
  <pageMargins left="0.70866141732283472" right="0.70866141732283472" top="0.74803149606299213" bottom="0.74803149606299213" header="0.31496062992125978" footer="0.31496062992125978"/>
  <pageSetup paperSize="9" scale="70" orientation="landscape" horizontalDpi="1200" verticalDpi="1200"/>
  <headerFooter>
    <oddHeader>&amp;CPL
Załącznik V</oddHeader>
    <oddFooter>&amp;C&amp;P</oddFoot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3:AD307"/>
  <sheetViews>
    <sheetView showGridLines="0" topLeftCell="A4" zoomScaleNormal="100" zoomScalePageLayoutView="85" workbookViewId="0">
      <selection activeCell="XFD14" sqref="XFD14"/>
    </sheetView>
  </sheetViews>
  <sheetFormatPr defaultColWidth="8.6640625" defaultRowHeight="12"/>
  <cols>
    <col min="1" max="1" width="2.6640625" style="543" customWidth="1"/>
    <col min="2" max="2" width="7" style="537" customWidth="1"/>
    <col min="3" max="3" width="5.44140625" style="537" customWidth="1"/>
    <col min="4" max="4" width="101.109375" style="537" customWidth="1"/>
    <col min="5" max="5" width="21" style="543" customWidth="1"/>
    <col min="6" max="10" width="15.33203125" style="543" customWidth="1"/>
    <col min="11" max="48" width="8.6640625" style="543" customWidth="1"/>
    <col min="49" max="16384" width="8.6640625" style="543"/>
  </cols>
  <sheetData>
    <row r="3" spans="3:30" s="537" customFormat="1"/>
    <row r="4" spans="3:30" s="537" customFormat="1" ht="21" customHeight="1">
      <c r="C4" s="538" t="s">
        <v>1119</v>
      </c>
      <c r="D4" s="539"/>
      <c r="F4" s="539"/>
      <c r="G4" s="539"/>
    </row>
    <row r="5" spans="3:30" s="540" customFormat="1" ht="16.2" customHeight="1" thickBot="1">
      <c r="C5" s="541" t="s">
        <v>978</v>
      </c>
      <c r="D5" s="542"/>
      <c r="E5" s="542"/>
      <c r="F5" s="542"/>
      <c r="G5" s="542"/>
      <c r="H5" s="542"/>
      <c r="I5" s="542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537"/>
      <c r="AB5" s="537"/>
      <c r="AC5" s="537"/>
      <c r="AD5" s="537"/>
    </row>
    <row r="6" spans="3:30" s="540" customFormat="1" ht="61.5" customHeight="1" thickBot="1">
      <c r="C6" s="1160"/>
      <c r="D6" s="1161"/>
      <c r="E6" s="938" t="s">
        <v>1120</v>
      </c>
      <c r="F6" s="1164" t="s">
        <v>1121</v>
      </c>
      <c r="G6" s="1165"/>
      <c r="H6" s="1165"/>
      <c r="I6" s="1165"/>
      <c r="J6" s="1165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</row>
    <row r="7" spans="3:30" ht="18" customHeight="1" thickBot="1">
      <c r="C7" s="1162"/>
      <c r="D7" s="1162"/>
      <c r="E7" s="939" t="s">
        <v>110</v>
      </c>
      <c r="F7" s="939" t="s">
        <v>111</v>
      </c>
      <c r="G7" s="939" t="s">
        <v>112</v>
      </c>
      <c r="H7" s="939" t="s">
        <v>148</v>
      </c>
      <c r="I7" s="939" t="s">
        <v>149</v>
      </c>
      <c r="J7" s="939" t="s">
        <v>210</v>
      </c>
    </row>
    <row r="8" spans="3:30" ht="19.5" customHeight="1" thickBot="1">
      <c r="C8" s="1163"/>
      <c r="D8" s="1163"/>
      <c r="E8" s="940" t="s">
        <v>1180</v>
      </c>
      <c r="F8" s="941" t="s">
        <v>1185</v>
      </c>
      <c r="G8" s="941" t="s">
        <v>1185</v>
      </c>
      <c r="H8" s="941" t="s">
        <v>1185</v>
      </c>
      <c r="I8" s="941" t="s">
        <v>1185</v>
      </c>
      <c r="J8" s="941" t="s">
        <v>1185</v>
      </c>
    </row>
    <row r="9" spans="3:30" ht="17.25" customHeight="1" thickBot="1">
      <c r="C9" s="1166" t="s">
        <v>1122</v>
      </c>
      <c r="D9" s="1167"/>
      <c r="E9" s="831"/>
      <c r="F9" s="831"/>
      <c r="G9" s="831"/>
      <c r="H9" s="831"/>
      <c r="I9" s="831"/>
      <c r="J9" s="831"/>
    </row>
    <row r="10" spans="3:30" ht="17.25" customHeight="1">
      <c r="C10" s="554">
        <v>1</v>
      </c>
      <c r="D10" s="236" t="s">
        <v>1123</v>
      </c>
      <c r="E10" s="235">
        <v>1370397.7830000001</v>
      </c>
      <c r="F10" s="832"/>
      <c r="G10" s="832"/>
      <c r="H10" s="832"/>
      <c r="I10" s="832"/>
      <c r="J10" s="832"/>
    </row>
    <row r="11" spans="3:30" ht="17.25" customHeight="1">
      <c r="C11" s="545" t="s">
        <v>1124</v>
      </c>
      <c r="D11" s="234" t="s">
        <v>1125</v>
      </c>
      <c r="E11" s="235">
        <v>1281934.1569999999</v>
      </c>
      <c r="F11" s="832"/>
      <c r="G11" s="832"/>
      <c r="H11" s="832"/>
      <c r="I11" s="832"/>
      <c r="J11" s="832"/>
    </row>
    <row r="12" spans="3:30" ht="17.25" customHeight="1">
      <c r="C12" s="544">
        <v>2</v>
      </c>
      <c r="D12" s="234" t="s">
        <v>1126</v>
      </c>
      <c r="E12" s="235">
        <v>5223733.4040000001</v>
      </c>
      <c r="F12" s="832"/>
      <c r="G12" s="832"/>
      <c r="H12" s="832"/>
      <c r="I12" s="832"/>
      <c r="J12" s="832"/>
    </row>
    <row r="13" spans="3:30" ht="17.25" customHeight="1">
      <c r="C13" s="547">
        <v>3</v>
      </c>
      <c r="D13" s="548" t="s">
        <v>1127</v>
      </c>
      <c r="E13" s="549">
        <v>0.26229999999999998</v>
      </c>
      <c r="F13" s="832"/>
      <c r="G13" s="832"/>
      <c r="H13" s="832"/>
      <c r="I13" s="832"/>
      <c r="J13" s="832"/>
    </row>
    <row r="14" spans="3:30" ht="17.25" customHeight="1">
      <c r="C14" s="550" t="s">
        <v>273</v>
      </c>
      <c r="D14" s="548" t="s">
        <v>1125</v>
      </c>
      <c r="E14" s="549">
        <v>0.24540000000000001</v>
      </c>
      <c r="F14" s="832"/>
      <c r="G14" s="832"/>
      <c r="H14" s="832"/>
      <c r="I14" s="832"/>
      <c r="J14" s="832"/>
    </row>
    <row r="15" spans="3:30" ht="17.25" customHeight="1">
      <c r="C15" s="547">
        <v>4</v>
      </c>
      <c r="D15" s="548" t="s">
        <v>1128</v>
      </c>
      <c r="E15" s="235">
        <v>31262608.243999999</v>
      </c>
      <c r="F15" s="832"/>
      <c r="G15" s="832"/>
      <c r="H15" s="832"/>
      <c r="I15" s="832"/>
      <c r="J15" s="832"/>
    </row>
    <row r="16" spans="3:30" ht="17.25" customHeight="1">
      <c r="C16" s="547">
        <v>5</v>
      </c>
      <c r="D16" s="548" t="s">
        <v>1129</v>
      </c>
      <c r="E16" s="549">
        <v>4.3799999999999999E-2</v>
      </c>
      <c r="F16" s="832"/>
      <c r="G16" s="832"/>
      <c r="H16" s="832"/>
      <c r="I16" s="832"/>
      <c r="J16" s="832"/>
    </row>
    <row r="17" spans="3:10" ht="17.25" customHeight="1">
      <c r="C17" s="550" t="s">
        <v>277</v>
      </c>
      <c r="D17" s="548" t="s">
        <v>1125</v>
      </c>
      <c r="E17" s="549">
        <v>4.1000000000000002E-2</v>
      </c>
      <c r="F17" s="833"/>
      <c r="G17" s="833"/>
      <c r="H17" s="833"/>
      <c r="I17" s="833"/>
      <c r="J17" s="833"/>
    </row>
    <row r="18" spans="3:10" ht="17.25" customHeight="1">
      <c r="C18" s="550" t="s">
        <v>1072</v>
      </c>
      <c r="D18" s="548" t="s">
        <v>1130</v>
      </c>
      <c r="E18" s="832"/>
      <c r="F18" s="832"/>
      <c r="G18" s="832"/>
      <c r="H18" s="832"/>
      <c r="I18" s="832"/>
      <c r="J18" s="832"/>
    </row>
    <row r="19" spans="3:10" ht="26.25" customHeight="1">
      <c r="C19" s="550" t="s">
        <v>1131</v>
      </c>
      <c r="D19" s="548" t="s">
        <v>1132</v>
      </c>
      <c r="E19" s="832"/>
      <c r="F19" s="832"/>
      <c r="G19" s="832"/>
      <c r="H19" s="832"/>
      <c r="I19" s="832"/>
      <c r="J19" s="832"/>
    </row>
    <row r="20" spans="3:10" ht="48.75" customHeight="1">
      <c r="C20" s="552" t="s">
        <v>1133</v>
      </c>
      <c r="D20" s="553" t="s">
        <v>1134</v>
      </c>
      <c r="E20" s="836"/>
      <c r="F20" s="832"/>
      <c r="G20" s="832"/>
      <c r="H20" s="832"/>
      <c r="I20" s="832"/>
      <c r="J20" s="832"/>
    </row>
    <row r="21" spans="3:10" ht="15.75" customHeight="1" thickBot="1">
      <c r="C21" s="1168" t="s">
        <v>1135</v>
      </c>
      <c r="D21" s="1169"/>
      <c r="E21" s="558"/>
      <c r="F21" s="834"/>
      <c r="G21" s="834"/>
      <c r="H21" s="834"/>
      <c r="I21" s="834"/>
      <c r="J21" s="834"/>
    </row>
    <row r="22" spans="3:10" ht="15.75" customHeight="1">
      <c r="C22" s="555" t="s">
        <v>563</v>
      </c>
      <c r="D22" s="556" t="s">
        <v>1136</v>
      </c>
      <c r="E22" s="557">
        <v>0.15359999999999999</v>
      </c>
      <c r="F22" s="835"/>
      <c r="G22" s="835"/>
      <c r="H22" s="835"/>
      <c r="I22" s="835"/>
      <c r="J22" s="835"/>
    </row>
    <row r="23" spans="3:10" ht="15.75" customHeight="1">
      <c r="C23" s="550" t="s">
        <v>565</v>
      </c>
      <c r="D23" s="548" t="s">
        <v>1137</v>
      </c>
      <c r="E23" s="549">
        <v>0.13569999999999999</v>
      </c>
      <c r="F23" s="832"/>
      <c r="G23" s="832"/>
      <c r="H23" s="832"/>
      <c r="I23" s="832"/>
      <c r="J23" s="832"/>
    </row>
    <row r="24" spans="3:10" ht="15.75" customHeight="1">
      <c r="C24" s="550" t="s">
        <v>567</v>
      </c>
      <c r="D24" s="548" t="s">
        <v>1138</v>
      </c>
      <c r="E24" s="549">
        <v>5.91E-2</v>
      </c>
      <c r="F24" s="832"/>
      <c r="G24" s="832"/>
      <c r="H24" s="832"/>
      <c r="I24" s="832"/>
      <c r="J24" s="832"/>
    </row>
    <row r="25" spans="3:10" ht="15.75" customHeight="1">
      <c r="C25" s="550" t="s">
        <v>569</v>
      </c>
      <c r="D25" s="548" t="s">
        <v>1137</v>
      </c>
      <c r="E25" s="549">
        <v>5.7799999999999997E-2</v>
      </c>
      <c r="F25" s="832"/>
      <c r="G25" s="832"/>
      <c r="H25" s="832"/>
      <c r="I25" s="832"/>
      <c r="J25" s="832"/>
    </row>
    <row r="26" spans="3:10" s="537" customFormat="1"/>
    <row r="27" spans="3:10" s="537" customFormat="1"/>
    <row r="28" spans="3:10" s="537" customFormat="1"/>
    <row r="29" spans="3:10" s="537" customFormat="1"/>
    <row r="30" spans="3:10" s="537" customFormat="1"/>
    <row r="31" spans="3:10" s="537" customFormat="1"/>
    <row r="32" spans="3:10" s="537" customFormat="1"/>
    <row r="33" s="537" customFormat="1"/>
    <row r="34" s="537" customFormat="1"/>
    <row r="35" s="537" customFormat="1"/>
    <row r="36" s="537" customFormat="1"/>
    <row r="37" s="537" customFormat="1"/>
    <row r="38" s="537" customFormat="1"/>
    <row r="39" s="537" customFormat="1"/>
    <row r="40" s="537" customFormat="1"/>
    <row r="41" s="537" customFormat="1"/>
    <row r="42" s="537" customFormat="1"/>
    <row r="43" s="537" customFormat="1"/>
    <row r="44" s="537" customFormat="1"/>
    <row r="45" s="537" customFormat="1"/>
    <row r="46" s="537" customFormat="1"/>
    <row r="47" s="537" customFormat="1"/>
    <row r="48" s="537" customFormat="1"/>
    <row r="49" s="537" customFormat="1"/>
    <row r="50" s="537" customFormat="1"/>
    <row r="51" s="537" customFormat="1"/>
    <row r="52" s="537" customFormat="1"/>
    <row r="53" s="537" customFormat="1"/>
    <row r="54" s="537" customFormat="1"/>
    <row r="55" s="537" customFormat="1"/>
    <row r="56" s="537" customFormat="1"/>
    <row r="57" s="537" customFormat="1"/>
    <row r="58" s="537" customFormat="1"/>
    <row r="59" s="537" customFormat="1"/>
    <row r="60" s="537" customFormat="1"/>
    <row r="61" s="537" customFormat="1"/>
    <row r="62" s="537" customFormat="1"/>
    <row r="63" s="537" customFormat="1"/>
    <row r="64" s="537" customFormat="1"/>
    <row r="65" s="537" customFormat="1"/>
    <row r="66" s="537" customFormat="1"/>
    <row r="67" s="537" customFormat="1"/>
    <row r="68" s="537" customFormat="1"/>
    <row r="69" s="537" customFormat="1"/>
    <row r="70" s="537" customFormat="1"/>
    <row r="71" s="537" customFormat="1"/>
    <row r="72" s="537" customFormat="1"/>
    <row r="73" s="537" customFormat="1"/>
    <row r="74" s="537" customFormat="1"/>
    <row r="75" s="537" customFormat="1"/>
    <row r="76" s="537" customFormat="1"/>
    <row r="77" s="537" customFormat="1"/>
    <row r="78" s="537" customFormat="1"/>
    <row r="79" s="537" customFormat="1"/>
    <row r="80" s="537" customFormat="1"/>
    <row r="81" s="537" customFormat="1"/>
    <row r="82" s="537" customFormat="1"/>
    <row r="83" s="537" customFormat="1"/>
    <row r="84" s="537" customFormat="1"/>
    <row r="85" s="537" customFormat="1"/>
    <row r="86" s="537" customFormat="1"/>
    <row r="87" s="537" customFormat="1"/>
    <row r="88" s="537" customFormat="1"/>
    <row r="89" s="537" customFormat="1"/>
    <row r="90" s="537" customFormat="1"/>
    <row r="91" s="537" customFormat="1"/>
    <row r="92" s="537" customFormat="1"/>
    <row r="93" s="537" customFormat="1"/>
    <row r="94" s="537" customFormat="1"/>
    <row r="95" s="537" customFormat="1"/>
    <row r="96" s="537" customFormat="1"/>
    <row r="97" s="537" customFormat="1"/>
    <row r="98" s="537" customFormat="1"/>
    <row r="99" s="537" customFormat="1"/>
    <row r="100" s="537" customFormat="1"/>
    <row r="101" s="537" customFormat="1"/>
    <row r="102" s="537" customFormat="1"/>
    <row r="103" s="537" customFormat="1"/>
    <row r="104" s="537" customFormat="1"/>
    <row r="105" s="537" customFormat="1"/>
    <row r="106" s="537" customFormat="1"/>
    <row r="107" s="537" customFormat="1"/>
    <row r="108" s="537" customFormat="1"/>
    <row r="109" s="537" customFormat="1"/>
    <row r="110" s="537" customFormat="1"/>
    <row r="111" s="537" customFormat="1"/>
    <row r="112" s="537" customFormat="1"/>
    <row r="113" s="537" customFormat="1"/>
    <row r="114" s="537" customFormat="1"/>
    <row r="115" s="537" customFormat="1"/>
    <row r="116" s="537" customFormat="1"/>
    <row r="117" s="537" customFormat="1"/>
    <row r="118" s="537" customFormat="1"/>
    <row r="119" s="537" customFormat="1"/>
    <row r="120" s="537" customFormat="1"/>
    <row r="121" s="537" customFormat="1"/>
    <row r="122" s="537" customFormat="1"/>
    <row r="123" s="537" customFormat="1"/>
    <row r="124" s="537" customFormat="1"/>
    <row r="125" s="537" customFormat="1"/>
    <row r="126" s="537" customFormat="1"/>
    <row r="127" s="537" customFormat="1"/>
    <row r="128" s="537" customFormat="1"/>
    <row r="129" s="537" customFormat="1"/>
    <row r="130" s="537" customFormat="1"/>
    <row r="131" s="537" customFormat="1"/>
    <row r="132" s="537" customFormat="1"/>
    <row r="133" s="537" customFormat="1"/>
    <row r="134" s="537" customFormat="1"/>
    <row r="135" s="537" customFormat="1"/>
    <row r="136" s="537" customFormat="1"/>
    <row r="137" s="537" customFormat="1"/>
    <row r="138" s="537" customFormat="1"/>
    <row r="139" s="537" customFormat="1"/>
    <row r="140" s="537" customFormat="1"/>
    <row r="141" s="537" customFormat="1"/>
    <row r="142" s="537" customFormat="1"/>
    <row r="143" s="537" customFormat="1"/>
    <row r="144" s="537" customFormat="1"/>
    <row r="145" s="537" customFormat="1"/>
    <row r="146" s="537" customFormat="1"/>
    <row r="147" s="537" customFormat="1"/>
    <row r="148" s="537" customFormat="1"/>
    <row r="149" s="537" customFormat="1"/>
    <row r="150" s="537" customFormat="1"/>
    <row r="151" s="537" customFormat="1"/>
    <row r="152" s="537" customFormat="1"/>
    <row r="153" s="537" customFormat="1"/>
    <row r="154" s="537" customFormat="1"/>
    <row r="155" s="537" customFormat="1"/>
    <row r="156" s="537" customFormat="1"/>
    <row r="157" s="537" customFormat="1"/>
    <row r="158" s="537" customFormat="1"/>
    <row r="159" s="537" customFormat="1"/>
    <row r="160" s="537" customFormat="1"/>
    <row r="161" s="537" customFormat="1"/>
    <row r="162" s="537" customFormat="1"/>
    <row r="163" s="537" customFormat="1"/>
    <row r="164" s="537" customFormat="1"/>
    <row r="165" s="537" customFormat="1"/>
    <row r="166" s="537" customFormat="1"/>
    <row r="167" s="537" customFormat="1"/>
    <row r="168" s="537" customFormat="1"/>
    <row r="169" s="537" customFormat="1"/>
    <row r="170" s="537" customFormat="1"/>
    <row r="171" s="537" customFormat="1"/>
    <row r="172" s="537" customFormat="1"/>
    <row r="173" s="537" customFormat="1"/>
    <row r="174" s="537" customFormat="1"/>
    <row r="175" s="537" customFormat="1"/>
    <row r="176" s="537" customFormat="1"/>
    <row r="177" s="537" customFormat="1"/>
    <row r="178" s="537" customFormat="1"/>
    <row r="179" s="537" customFormat="1"/>
    <row r="180" s="537" customFormat="1"/>
    <row r="181" s="537" customFormat="1"/>
    <row r="182" s="537" customFormat="1"/>
    <row r="183" s="537" customFormat="1"/>
    <row r="184" s="537" customFormat="1"/>
    <row r="185" s="537" customFormat="1"/>
    <row r="186" s="537" customFormat="1"/>
    <row r="187" s="537" customFormat="1"/>
    <row r="188" s="537" customFormat="1"/>
    <row r="189" s="537" customFormat="1"/>
    <row r="190" s="537" customFormat="1"/>
    <row r="191" s="537" customFormat="1"/>
    <row r="192" s="537" customFormat="1"/>
    <row r="193" s="537" customFormat="1"/>
    <row r="194" s="537" customFormat="1"/>
    <row r="195" s="537" customFormat="1"/>
    <row r="196" s="537" customFormat="1"/>
    <row r="197" s="537" customFormat="1"/>
    <row r="198" s="537" customFormat="1"/>
    <row r="199" s="537" customFormat="1"/>
    <row r="200" s="537" customFormat="1"/>
    <row r="201" s="537" customFormat="1"/>
    <row r="202" s="537" customFormat="1"/>
    <row r="203" s="537" customFormat="1"/>
    <row r="204" s="537" customFormat="1"/>
    <row r="205" s="537" customFormat="1"/>
    <row r="206" s="537" customFormat="1"/>
    <row r="207" s="537" customFormat="1"/>
    <row r="208" s="537" customFormat="1"/>
    <row r="209" s="537" customFormat="1"/>
    <row r="210" s="537" customFormat="1"/>
    <row r="211" s="537" customFormat="1"/>
    <row r="212" s="537" customFormat="1"/>
    <row r="213" s="537" customFormat="1"/>
    <row r="214" s="537" customFormat="1"/>
    <row r="215" s="537" customFormat="1"/>
    <row r="216" s="537" customFormat="1"/>
    <row r="217" s="537" customFormat="1"/>
    <row r="218" s="537" customFormat="1"/>
    <row r="219" s="537" customFormat="1"/>
    <row r="220" s="537" customFormat="1"/>
    <row r="221" s="537" customFormat="1"/>
    <row r="222" s="537" customFormat="1"/>
    <row r="223" s="537" customFormat="1"/>
    <row r="224" s="537" customFormat="1"/>
    <row r="225" s="537" customFormat="1"/>
    <row r="226" s="537" customFormat="1"/>
    <row r="227" s="537" customFormat="1"/>
    <row r="228" s="537" customFormat="1"/>
    <row r="229" s="537" customFormat="1"/>
    <row r="230" s="537" customFormat="1"/>
    <row r="231" s="537" customFormat="1"/>
    <row r="232" s="537" customFormat="1"/>
    <row r="233" s="537" customFormat="1"/>
    <row r="234" s="537" customFormat="1"/>
    <row r="235" s="537" customFormat="1"/>
    <row r="236" s="537" customFormat="1"/>
    <row r="237" s="537" customFormat="1"/>
    <row r="238" s="537" customFormat="1"/>
    <row r="239" s="537" customFormat="1"/>
    <row r="240" s="537" customFormat="1"/>
    <row r="241" s="537" customFormat="1"/>
    <row r="242" s="537" customFormat="1"/>
    <row r="243" s="537" customFormat="1"/>
    <row r="244" s="537" customFormat="1"/>
    <row r="245" s="537" customFormat="1"/>
    <row r="246" s="537" customFormat="1"/>
    <row r="247" s="537" customFormat="1"/>
    <row r="248" s="537" customFormat="1"/>
    <row r="249" s="537" customFormat="1"/>
    <row r="250" s="537" customFormat="1"/>
    <row r="251" s="537" customFormat="1"/>
    <row r="252" s="537" customFormat="1"/>
    <row r="253" s="537" customFormat="1"/>
    <row r="254" s="537" customFormat="1"/>
    <row r="255" s="537" customFormat="1"/>
    <row r="256" s="537" customFormat="1"/>
    <row r="257" s="537" customFormat="1"/>
    <row r="258" s="537" customFormat="1"/>
    <row r="259" s="537" customFormat="1"/>
    <row r="260" s="537" customFormat="1"/>
    <row r="261" s="537" customFormat="1"/>
    <row r="262" s="537" customFormat="1"/>
    <row r="263" s="537" customFormat="1"/>
    <row r="264" s="537" customFormat="1"/>
    <row r="265" s="537" customFormat="1"/>
    <row r="266" s="537" customFormat="1"/>
    <row r="267" s="537" customFormat="1"/>
    <row r="268" s="537" customFormat="1"/>
    <row r="269" s="537" customFormat="1"/>
    <row r="270" s="537" customFormat="1"/>
    <row r="271" s="537" customFormat="1"/>
    <row r="272" s="537" customFormat="1"/>
    <row r="273" s="537" customFormat="1"/>
    <row r="274" s="537" customFormat="1"/>
    <row r="275" s="537" customFormat="1"/>
    <row r="276" s="537" customFormat="1"/>
    <row r="277" s="537" customFormat="1"/>
    <row r="278" s="537" customFormat="1"/>
    <row r="279" s="537" customFormat="1"/>
    <row r="280" s="537" customFormat="1"/>
    <row r="281" s="537" customFormat="1"/>
    <row r="282" s="537" customFormat="1"/>
    <row r="283" s="537" customFormat="1"/>
    <row r="284" s="537" customFormat="1"/>
    <row r="285" s="537" customFormat="1"/>
    <row r="286" s="537" customFormat="1"/>
    <row r="287" s="537" customFormat="1"/>
    <row r="288" s="537" customFormat="1"/>
    <row r="289" s="537" customFormat="1"/>
    <row r="290" s="537" customFormat="1"/>
    <row r="291" s="537" customFormat="1"/>
    <row r="292" s="537" customFormat="1"/>
    <row r="293" s="537" customFormat="1"/>
    <row r="294" s="537" customFormat="1"/>
    <row r="295" s="537" customFormat="1"/>
    <row r="296" s="537" customFormat="1"/>
    <row r="297" s="537" customFormat="1"/>
    <row r="298" s="537" customFormat="1"/>
    <row r="299" s="537" customFormat="1"/>
    <row r="300" s="537" customFormat="1"/>
    <row r="301" s="537" customFormat="1"/>
    <row r="302" s="537" customFormat="1"/>
    <row r="303" s="537" customFormat="1"/>
    <row r="304" s="537" customFormat="1"/>
    <row r="305" s="537" customFormat="1"/>
    <row r="306" s="537" customFormat="1"/>
    <row r="307" s="537" customFormat="1"/>
  </sheetData>
  <sheetProtection algorithmName="SHA-512" hashValue="6ivGxJ/Os/lwOhykYSZFpVsszMMYMo7sVr36osLDrVe/rTx9HEjDeV3wtqv2d5Bosvd+QfHUKKQF7EKHUN7byA==" saltValue="uBrYHLmeIjO0ikxxLDlDag==" spinCount="100000" sheet="1" formatCells="0" formatColumns="0" formatRows="0" insertColumns="0" insertRows="0" insertHyperlinks="0" deleteColumns="0" deleteRows="0" sort="0" autoFilter="0" pivotTables="0"/>
  <mergeCells count="4">
    <mergeCell ref="C6:D8"/>
    <mergeCell ref="F6:J6"/>
    <mergeCell ref="C9:D9"/>
    <mergeCell ref="C21:D21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&amp;CAnnex V
EN</oddHeader>
    <oddFooter>&amp;C&amp;P</oddFoot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3:G51"/>
  <sheetViews>
    <sheetView showGridLines="0" topLeftCell="A25" zoomScale="110" zoomScaleNormal="110" zoomScalePageLayoutView="115" workbookViewId="0">
      <selection activeCell="XFD14" sqref="XFD14"/>
    </sheetView>
  </sheetViews>
  <sheetFormatPr defaultColWidth="11.44140625" defaultRowHeight="12"/>
  <cols>
    <col min="1" max="1" width="4.6640625" style="61" customWidth="1"/>
    <col min="2" max="2" width="6.44140625" style="61" customWidth="1"/>
    <col min="3" max="3" width="7.6640625" style="61" customWidth="1"/>
    <col min="4" max="4" width="134.6640625" style="61" customWidth="1"/>
    <col min="5" max="7" width="18" style="61" customWidth="1"/>
    <col min="8" max="8" width="11.44140625" style="61" customWidth="1"/>
    <col min="9" max="16384" width="11.44140625" style="61"/>
  </cols>
  <sheetData>
    <row r="3" spans="2:7" ht="21" customHeight="1">
      <c r="C3" s="76" t="s">
        <v>1139</v>
      </c>
    </row>
    <row r="4" spans="2:7" ht="16.2" customHeight="1" thickBot="1">
      <c r="C4" s="541" t="s">
        <v>978</v>
      </c>
    </row>
    <row r="5" spans="2:7" ht="13.95" customHeight="1" thickBot="1">
      <c r="E5" s="938" t="s">
        <v>110</v>
      </c>
      <c r="F5" s="1164" t="s">
        <v>111</v>
      </c>
      <c r="G5" s="1165" t="s">
        <v>112</v>
      </c>
    </row>
    <row r="6" spans="2:7" ht="84.75" customHeight="1" thickBot="1">
      <c r="C6" s="559"/>
      <c r="E6" s="929" t="s">
        <v>1120</v>
      </c>
      <c r="F6" s="929" t="s">
        <v>1121</v>
      </c>
      <c r="G6" s="929" t="s">
        <v>1140</v>
      </c>
    </row>
    <row r="7" spans="2:7" ht="14.25" customHeight="1" thickBot="1">
      <c r="C7" s="1172" t="s">
        <v>1141</v>
      </c>
      <c r="D7" s="1173"/>
      <c r="E7" s="327"/>
      <c r="F7" s="1171"/>
      <c r="G7" s="1003"/>
    </row>
    <row r="8" spans="2:7" ht="14.25" customHeight="1">
      <c r="B8" s="560"/>
      <c r="C8" s="565">
        <v>1</v>
      </c>
      <c r="D8" s="236" t="s">
        <v>359</v>
      </c>
      <c r="E8" s="567">
        <v>727964.18900000001</v>
      </c>
      <c r="F8" s="567">
        <v>0</v>
      </c>
      <c r="G8" s="235">
        <v>727964.18900000001</v>
      </c>
    </row>
    <row r="9" spans="2:7" ht="14.25" customHeight="1">
      <c r="B9" s="560"/>
      <c r="C9" s="545">
        <v>2</v>
      </c>
      <c r="D9" s="234" t="s">
        <v>1142</v>
      </c>
      <c r="E9" s="235">
        <v>0</v>
      </c>
      <c r="F9" s="235">
        <v>0</v>
      </c>
      <c r="G9" s="235">
        <v>0</v>
      </c>
    </row>
    <row r="10" spans="2:7" ht="14.25" customHeight="1">
      <c r="B10" s="560"/>
      <c r="C10" s="550">
        <v>3</v>
      </c>
      <c r="D10" s="548" t="s">
        <v>1143</v>
      </c>
      <c r="E10" s="546"/>
      <c r="F10" s="546"/>
      <c r="G10" s="546"/>
    </row>
    <row r="11" spans="2:7" ht="14.25" customHeight="1">
      <c r="B11" s="560"/>
      <c r="C11" s="550">
        <v>4</v>
      </c>
      <c r="D11" s="548" t="s">
        <v>1143</v>
      </c>
      <c r="E11" s="546"/>
      <c r="F11" s="546"/>
      <c r="G11" s="546"/>
    </row>
    <row r="12" spans="2:7" ht="14.25" customHeight="1">
      <c r="B12" s="560"/>
      <c r="C12" s="550">
        <v>5</v>
      </c>
      <c r="D12" s="548" t="s">
        <v>1143</v>
      </c>
      <c r="E12" s="546"/>
      <c r="F12" s="546"/>
      <c r="G12" s="546"/>
    </row>
    <row r="13" spans="2:7" ht="14.25" customHeight="1">
      <c r="B13" s="560"/>
      <c r="C13" s="550">
        <v>6</v>
      </c>
      <c r="D13" s="548" t="s">
        <v>1144</v>
      </c>
      <c r="E13" s="235">
        <v>442125.76299999998</v>
      </c>
      <c r="F13" s="235">
        <v>0</v>
      </c>
      <c r="G13" s="235">
        <v>442125.76299999998</v>
      </c>
    </row>
    <row r="14" spans="2:7" ht="14.25" customHeight="1">
      <c r="B14" s="560"/>
      <c r="C14" s="550">
        <v>7</v>
      </c>
      <c r="D14" s="548" t="s">
        <v>1143</v>
      </c>
      <c r="E14" s="546"/>
      <c r="F14" s="546"/>
      <c r="G14" s="546"/>
    </row>
    <row r="15" spans="2:7" ht="14.25" customHeight="1">
      <c r="B15" s="560"/>
      <c r="C15" s="550">
        <v>8</v>
      </c>
      <c r="D15" s="548" t="s">
        <v>1143</v>
      </c>
      <c r="E15" s="546"/>
      <c r="F15" s="546"/>
      <c r="G15" s="546"/>
    </row>
    <row r="16" spans="2:7" ht="14.25" customHeight="1">
      <c r="C16" s="561">
        <v>11</v>
      </c>
      <c r="D16" s="562" t="s">
        <v>1145</v>
      </c>
      <c r="E16" s="235">
        <v>1170089.952</v>
      </c>
      <c r="F16" s="235">
        <v>0</v>
      </c>
      <c r="G16" s="235">
        <v>1170089.952</v>
      </c>
    </row>
    <row r="17" spans="2:7" ht="14.25" customHeight="1" thickBot="1">
      <c r="C17" s="1174" t="s">
        <v>1146</v>
      </c>
      <c r="D17" s="1174"/>
      <c r="E17" s="1170"/>
      <c r="F17" s="1170"/>
      <c r="G17" s="566"/>
    </row>
    <row r="18" spans="2:7" ht="27.75" customHeight="1">
      <c r="C18" s="545">
        <v>12</v>
      </c>
      <c r="D18" s="234" t="s">
        <v>1147</v>
      </c>
      <c r="E18" s="235">
        <v>0</v>
      </c>
      <c r="F18" s="235">
        <v>0</v>
      </c>
      <c r="G18" s="235">
        <v>0</v>
      </c>
    </row>
    <row r="19" spans="2:7" ht="27.75" customHeight="1">
      <c r="C19" s="545" t="s">
        <v>1148</v>
      </c>
      <c r="D19" s="234" t="s">
        <v>1149</v>
      </c>
      <c r="E19" s="235">
        <v>0</v>
      </c>
      <c r="F19" s="235">
        <v>0</v>
      </c>
      <c r="G19" s="235">
        <v>0</v>
      </c>
    </row>
    <row r="20" spans="2:7" s="24" customFormat="1" ht="27.75" customHeight="1">
      <c r="C20" s="545" t="s">
        <v>1150</v>
      </c>
      <c r="D20" s="234" t="s">
        <v>1151</v>
      </c>
      <c r="E20" s="235">
        <v>0</v>
      </c>
      <c r="F20" s="235">
        <v>0</v>
      </c>
      <c r="G20" s="235">
        <v>0</v>
      </c>
    </row>
    <row r="21" spans="2:7" s="24" customFormat="1" ht="14.25" customHeight="1">
      <c r="C21" s="545" t="s">
        <v>1152</v>
      </c>
      <c r="D21" s="234" t="s">
        <v>1153</v>
      </c>
      <c r="E21" s="235">
        <v>111844.204</v>
      </c>
      <c r="F21" s="235">
        <v>0</v>
      </c>
      <c r="G21" s="235">
        <v>111844.204</v>
      </c>
    </row>
    <row r="22" spans="2:7" ht="14.25" customHeight="1">
      <c r="C22" s="545">
        <v>13</v>
      </c>
      <c r="D22" s="234" t="s">
        <v>1154</v>
      </c>
      <c r="E22" s="235">
        <v>88463.626000000004</v>
      </c>
      <c r="F22" s="235">
        <v>0</v>
      </c>
      <c r="G22" s="235">
        <v>88463.626000000004</v>
      </c>
    </row>
    <row r="23" spans="2:7" ht="14.25" customHeight="1">
      <c r="C23" s="545" t="s">
        <v>904</v>
      </c>
      <c r="D23" s="234" t="s">
        <v>1155</v>
      </c>
      <c r="E23" s="235">
        <v>0</v>
      </c>
      <c r="F23" s="235">
        <v>0</v>
      </c>
      <c r="G23" s="235">
        <v>0</v>
      </c>
    </row>
    <row r="24" spans="2:7" ht="14.25" customHeight="1">
      <c r="C24" s="545">
        <v>14</v>
      </c>
      <c r="D24" s="234" t="s">
        <v>1156</v>
      </c>
      <c r="E24" s="235">
        <v>88463.626000000004</v>
      </c>
      <c r="F24" s="235">
        <v>0</v>
      </c>
      <c r="G24" s="235">
        <v>88463.626000000004</v>
      </c>
    </row>
    <row r="25" spans="2:7" ht="14.25" customHeight="1">
      <c r="C25" s="550">
        <v>15</v>
      </c>
      <c r="D25" s="548" t="s">
        <v>1143</v>
      </c>
      <c r="E25" s="546"/>
      <c r="F25" s="546"/>
      <c r="G25" s="546"/>
    </row>
    <row r="26" spans="2:7" ht="14.25" customHeight="1">
      <c r="C26" s="550">
        <v>16</v>
      </c>
      <c r="D26" s="548" t="s">
        <v>1143</v>
      </c>
      <c r="E26" s="546"/>
      <c r="F26" s="546"/>
      <c r="G26" s="546"/>
    </row>
    <row r="27" spans="2:7" ht="14.25" customHeight="1">
      <c r="C27" s="545">
        <v>17</v>
      </c>
      <c r="D27" s="234" t="s">
        <v>1157</v>
      </c>
      <c r="E27" s="235">
        <v>200307.83100000001</v>
      </c>
      <c r="F27" s="235">
        <v>0</v>
      </c>
      <c r="G27" s="235">
        <v>200307.83100000001</v>
      </c>
    </row>
    <row r="28" spans="2:7" ht="14.25" customHeight="1">
      <c r="C28" s="545" t="s">
        <v>498</v>
      </c>
      <c r="D28" s="234" t="s">
        <v>1158</v>
      </c>
      <c r="E28" s="235">
        <v>111844.204</v>
      </c>
      <c r="F28" s="235">
        <v>0</v>
      </c>
      <c r="G28" s="235">
        <v>111844.204</v>
      </c>
    </row>
    <row r="29" spans="2:7" ht="14.25" customHeight="1" thickBot="1">
      <c r="C29" s="1170" t="s">
        <v>1159</v>
      </c>
      <c r="D29" s="1170"/>
      <c r="E29" s="568"/>
      <c r="F29" s="1170"/>
      <c r="G29" s="1170"/>
    </row>
    <row r="30" spans="2:7" ht="14.25" customHeight="1">
      <c r="B30" s="560"/>
      <c r="C30" s="545">
        <v>18</v>
      </c>
      <c r="D30" s="234" t="s">
        <v>1160</v>
      </c>
      <c r="E30" s="235">
        <v>1370397.7830000001</v>
      </c>
      <c r="F30" s="235">
        <v>0</v>
      </c>
      <c r="G30" s="235">
        <v>1370397.7830000001</v>
      </c>
    </row>
    <row r="31" spans="2:7" ht="14.25" customHeight="1">
      <c r="C31" s="545">
        <v>19</v>
      </c>
      <c r="D31" s="234" t="s">
        <v>1161</v>
      </c>
      <c r="E31" s="546"/>
      <c r="F31" s="235">
        <v>0</v>
      </c>
      <c r="G31" s="546"/>
    </row>
    <row r="32" spans="2:7" ht="14.25" customHeight="1">
      <c r="C32" s="545">
        <v>20</v>
      </c>
      <c r="D32" s="234" t="s">
        <v>1162</v>
      </c>
      <c r="E32" s="546"/>
      <c r="F32" s="235">
        <v>0</v>
      </c>
      <c r="G32" s="546"/>
    </row>
    <row r="33" spans="2:7" ht="14.25" customHeight="1">
      <c r="B33" s="560"/>
      <c r="C33" s="550">
        <v>21</v>
      </c>
      <c r="D33" s="548" t="s">
        <v>1143</v>
      </c>
      <c r="E33" s="546"/>
      <c r="F33" s="546"/>
      <c r="G33" s="546"/>
    </row>
    <row r="34" spans="2:7" ht="14.25" customHeight="1">
      <c r="C34" s="545">
        <v>22</v>
      </c>
      <c r="D34" s="234" t="s">
        <v>1163</v>
      </c>
      <c r="E34" s="235">
        <v>1370397.7830000001</v>
      </c>
      <c r="F34" s="235">
        <v>0</v>
      </c>
      <c r="G34" s="235">
        <v>0</v>
      </c>
    </row>
    <row r="35" spans="2:7" ht="14.25" customHeight="1">
      <c r="C35" s="545" t="s">
        <v>137</v>
      </c>
      <c r="D35" s="234" t="s">
        <v>1164</v>
      </c>
      <c r="E35" s="235">
        <v>1281934.1569999999</v>
      </c>
      <c r="F35" s="546"/>
      <c r="G35" s="546"/>
    </row>
    <row r="36" spans="2:7" ht="14.25" customHeight="1" thickBot="1">
      <c r="C36" s="1170" t="s">
        <v>1165</v>
      </c>
      <c r="D36" s="1170"/>
      <c r="E36" s="1170"/>
      <c r="F36" s="1170"/>
      <c r="G36" s="566"/>
    </row>
    <row r="37" spans="2:7" ht="14.25" customHeight="1">
      <c r="C37" s="545">
        <v>23</v>
      </c>
      <c r="D37" s="234" t="s">
        <v>1166</v>
      </c>
      <c r="E37" s="235">
        <v>5223733.4040000001</v>
      </c>
      <c r="F37" s="235">
        <v>0</v>
      </c>
      <c r="G37" s="235">
        <v>5223733.4040000001</v>
      </c>
    </row>
    <row r="38" spans="2:7" ht="14.25" customHeight="1">
      <c r="C38" s="545">
        <v>24</v>
      </c>
      <c r="D38" s="234" t="s">
        <v>1167</v>
      </c>
      <c r="E38" s="235">
        <v>31262608.243999999</v>
      </c>
      <c r="F38" s="235">
        <v>0</v>
      </c>
      <c r="G38" s="235">
        <v>31262608.243999999</v>
      </c>
    </row>
    <row r="39" spans="2:7" ht="14.25" customHeight="1" thickBot="1">
      <c r="C39" s="1170" t="s">
        <v>1168</v>
      </c>
      <c r="D39" s="1170"/>
      <c r="E39" s="1170"/>
      <c r="F39" s="1170"/>
      <c r="G39" s="566"/>
    </row>
    <row r="40" spans="2:7" ht="14.25" customHeight="1">
      <c r="C40" s="545">
        <v>25</v>
      </c>
      <c r="D40" s="234" t="s">
        <v>1127</v>
      </c>
      <c r="E40" s="549">
        <v>0.26229999999999998</v>
      </c>
      <c r="F40" s="549" t="s">
        <v>1185</v>
      </c>
      <c r="G40" s="549">
        <v>0.26229999999999998</v>
      </c>
    </row>
    <row r="41" spans="2:7" ht="14.25" customHeight="1">
      <c r="C41" s="545" t="s">
        <v>305</v>
      </c>
      <c r="D41" s="234" t="s">
        <v>1125</v>
      </c>
      <c r="E41" s="549">
        <v>0.24540000000000001</v>
      </c>
      <c r="F41" s="551"/>
      <c r="G41" s="551"/>
    </row>
    <row r="42" spans="2:7" ht="14.25" customHeight="1">
      <c r="C42" s="545">
        <v>26</v>
      </c>
      <c r="D42" s="234" t="s">
        <v>1129</v>
      </c>
      <c r="E42" s="549">
        <v>4.3799999999999999E-2</v>
      </c>
      <c r="F42" s="549" t="s">
        <v>1185</v>
      </c>
      <c r="G42" s="549">
        <v>4.3799999999999999E-2</v>
      </c>
    </row>
    <row r="43" spans="2:7" ht="14.25" customHeight="1">
      <c r="C43" s="545" t="s">
        <v>534</v>
      </c>
      <c r="D43" s="234" t="s">
        <v>1125</v>
      </c>
      <c r="E43" s="549">
        <v>4.1000000000000002E-2</v>
      </c>
      <c r="F43" s="551"/>
      <c r="G43" s="551"/>
    </row>
    <row r="44" spans="2:7" ht="14.25" customHeight="1">
      <c r="C44" s="545">
        <v>27</v>
      </c>
      <c r="D44" s="234" t="s">
        <v>1169</v>
      </c>
      <c r="E44" s="549">
        <v>0.14549999999999999</v>
      </c>
      <c r="F44" s="549" t="s">
        <v>1185</v>
      </c>
      <c r="G44" s="551"/>
    </row>
    <row r="45" spans="2:7" ht="14.25" customHeight="1">
      <c r="C45" s="545">
        <v>28</v>
      </c>
      <c r="D45" s="234" t="s">
        <v>1170</v>
      </c>
      <c r="E45" s="551"/>
      <c r="F45" s="549" t="s">
        <v>1185</v>
      </c>
      <c r="G45" s="551"/>
    </row>
    <row r="46" spans="2:7" ht="14.25" customHeight="1">
      <c r="C46" s="545">
        <v>29</v>
      </c>
      <c r="D46" s="234" t="s">
        <v>1171</v>
      </c>
      <c r="E46" s="551"/>
      <c r="F46" s="549" t="s">
        <v>1185</v>
      </c>
      <c r="G46" s="551"/>
    </row>
    <row r="47" spans="2:7" ht="14.25" customHeight="1">
      <c r="C47" s="545">
        <v>30</v>
      </c>
      <c r="D47" s="234" t="s">
        <v>1172</v>
      </c>
      <c r="E47" s="551"/>
      <c r="F47" s="549" t="s">
        <v>1185</v>
      </c>
      <c r="G47" s="551"/>
    </row>
    <row r="48" spans="2:7" ht="14.25" customHeight="1">
      <c r="C48" s="545">
        <v>31</v>
      </c>
      <c r="D48" s="234" t="s">
        <v>1173</v>
      </c>
      <c r="E48" s="551"/>
      <c r="F48" s="549" t="s">
        <v>1185</v>
      </c>
      <c r="G48" s="551"/>
    </row>
    <row r="49" spans="3:7" ht="14.25" customHeight="1">
      <c r="C49" s="561" t="s">
        <v>1174</v>
      </c>
      <c r="D49" s="562" t="s">
        <v>1175</v>
      </c>
      <c r="E49" s="563"/>
      <c r="F49" s="564" t="s">
        <v>1185</v>
      </c>
      <c r="G49" s="563"/>
    </row>
    <row r="50" spans="3:7" ht="14.25" customHeight="1" thickBot="1">
      <c r="C50" s="1170" t="s">
        <v>1176</v>
      </c>
      <c r="D50" s="1170"/>
      <c r="E50" s="1170"/>
      <c r="F50" s="1170"/>
      <c r="G50" s="566"/>
    </row>
    <row r="51" spans="3:7" ht="14.25" customHeight="1">
      <c r="C51" s="545" t="s">
        <v>1177</v>
      </c>
      <c r="D51" s="234" t="s">
        <v>1178</v>
      </c>
      <c r="E51" s="546"/>
      <c r="F51" s="235">
        <v>0</v>
      </c>
      <c r="G51" s="546"/>
    </row>
  </sheetData>
  <sheetProtection algorithmName="SHA-512" hashValue="K5gIkPyl5yl5Kt0aZiknr10/mbTNSxgJOTiBhH/T6EMhtSXwK9p18QtfzI55l7Em8ABpv8Wz0vA8uAXddSsGig==" saltValue="QSvncEtOw+cdoNs3lKg3Mw==" spinCount="100000" sheet="1" formatCells="0" formatColumns="0" formatRows="0" insertColumns="0" insertRows="0" insertHyperlinks="0" deleteColumns="0" deleteRows="0" sort="0" autoFilter="0" pivotTables="0"/>
  <mergeCells count="13">
    <mergeCell ref="C50:D50"/>
    <mergeCell ref="C7:D7"/>
    <mergeCell ref="C17:D17"/>
    <mergeCell ref="C29:D29"/>
    <mergeCell ref="C36:D36"/>
    <mergeCell ref="C39:D39"/>
    <mergeCell ref="E50:F50"/>
    <mergeCell ref="F5:G5"/>
    <mergeCell ref="F7:G7"/>
    <mergeCell ref="F29:G29"/>
    <mergeCell ref="E17:F17"/>
    <mergeCell ref="E36:F36"/>
    <mergeCell ref="E39:F39"/>
  </mergeCells>
  <pageMargins left="0.31496062992125978" right="0.31496062992125978" top="0.74803149606299213" bottom="0.74803149606299213" header="0.31496062992125978" footer="0.31496062992125978"/>
  <pageSetup paperSize="9" orientation="landscape" r:id="rId1"/>
  <headerFooter>
    <oddHeader>&amp;CEN
ANNEX V</oddHeader>
    <oddFooter>&amp;C&amp;P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C2:Q33"/>
  <sheetViews>
    <sheetView showGridLines="0" zoomScaleNormal="100" zoomScalePageLayoutView="115" workbookViewId="0">
      <selection activeCell="XFD14" sqref="XFD14"/>
    </sheetView>
  </sheetViews>
  <sheetFormatPr defaultColWidth="8.6640625" defaultRowHeight="11.4"/>
  <cols>
    <col min="1" max="1" width="3.109375" style="186" customWidth="1"/>
    <col min="2" max="2" width="4.33203125" style="186" customWidth="1"/>
    <col min="3" max="3" width="6.109375" style="186" customWidth="1"/>
    <col min="4" max="4" width="90.109375" style="186" customWidth="1"/>
    <col min="5" max="9" width="17.44140625" style="186" customWidth="1"/>
    <col min="10" max="10" width="13" style="186" customWidth="1"/>
    <col min="11" max="11" width="13.6640625" style="186" customWidth="1"/>
    <col min="12" max="35" width="8.6640625" style="186" customWidth="1"/>
    <col min="36" max="16384" width="8.6640625" style="186"/>
  </cols>
  <sheetData>
    <row r="2" spans="3:17" ht="12" customHeight="1"/>
    <row r="3" spans="3:17" ht="20.100000000000001" customHeight="1">
      <c r="C3" s="127" t="s">
        <v>1020</v>
      </c>
      <c r="D3" s="239"/>
      <c r="E3" s="237"/>
      <c r="F3" s="237"/>
      <c r="G3" s="237"/>
      <c r="H3" s="237"/>
      <c r="I3" s="237"/>
      <c r="J3" s="237"/>
    </row>
    <row r="4" spans="3:17" s="189" customFormat="1" ht="12" customHeight="1" thickBot="1">
      <c r="C4" s="240" t="s">
        <v>978</v>
      </c>
      <c r="D4" s="238"/>
      <c r="E4" s="238"/>
      <c r="F4" s="238"/>
      <c r="G4" s="238"/>
      <c r="H4" s="238"/>
      <c r="I4" s="238"/>
      <c r="J4" s="569"/>
      <c r="K4" s="186"/>
      <c r="L4" s="186"/>
      <c r="M4" s="186"/>
      <c r="N4" s="186"/>
      <c r="O4" s="186"/>
      <c r="P4" s="186"/>
      <c r="Q4" s="186"/>
    </row>
    <row r="5" spans="3:17" ht="25.5" customHeight="1" thickBot="1">
      <c r="C5" s="1175"/>
      <c r="D5" s="1176"/>
      <c r="E5" s="1180" t="s">
        <v>1017</v>
      </c>
      <c r="F5" s="980"/>
      <c r="G5" s="980"/>
      <c r="H5" s="980"/>
      <c r="I5" s="980"/>
      <c r="J5" s="1181" t="s">
        <v>1016</v>
      </c>
    </row>
    <row r="6" spans="3:17" ht="20.100000000000001" customHeight="1">
      <c r="C6" s="1177"/>
      <c r="D6" s="1176"/>
      <c r="E6" s="942">
        <v>1</v>
      </c>
      <c r="F6" s="942">
        <v>3</v>
      </c>
      <c r="G6" s="942">
        <v>4</v>
      </c>
      <c r="H6" s="942">
        <v>5</v>
      </c>
      <c r="I6" s="943">
        <v>8</v>
      </c>
      <c r="J6" s="1182"/>
    </row>
    <row r="7" spans="3:17" ht="18" customHeight="1" thickBot="1">
      <c r="C7" s="1178"/>
      <c r="D7" s="1179"/>
      <c r="E7" s="944" t="s">
        <v>1015</v>
      </c>
      <c r="F7" s="944"/>
      <c r="G7" s="944"/>
      <c r="H7" s="944"/>
      <c r="I7" s="944"/>
      <c r="J7" s="1182"/>
    </row>
    <row r="8" spans="3:17" ht="66.75" customHeight="1">
      <c r="C8" s="837">
        <v>1</v>
      </c>
      <c r="D8" s="838" t="s">
        <v>1014</v>
      </c>
      <c r="E8" s="837" t="s">
        <v>1429</v>
      </c>
      <c r="F8" s="837" t="s">
        <v>1430</v>
      </c>
      <c r="G8" s="837" t="s">
        <v>1433</v>
      </c>
      <c r="H8" s="837" t="s">
        <v>1432</v>
      </c>
      <c r="I8" s="837" t="s">
        <v>1431</v>
      </c>
      <c r="J8" s="839"/>
    </row>
    <row r="9" spans="3:17" ht="18.75" customHeight="1">
      <c r="C9" s="565">
        <v>2</v>
      </c>
      <c r="D9" s="236" t="s">
        <v>1013</v>
      </c>
      <c r="E9" s="567">
        <v>727964.18915850681</v>
      </c>
      <c r="F9" s="567">
        <v>442125.76318000001</v>
      </c>
      <c r="G9" s="567">
        <v>111844.20432999999</v>
      </c>
      <c r="H9" s="567">
        <v>78060.257249999995</v>
      </c>
      <c r="I9" s="567">
        <v>10403.369000000001</v>
      </c>
      <c r="J9" s="840">
        <f>SUM(E9:I9)</f>
        <v>1370397.782918507</v>
      </c>
    </row>
    <row r="10" spans="3:17" ht="18.75" customHeight="1">
      <c r="C10" s="545">
        <v>3</v>
      </c>
      <c r="D10" s="234" t="s">
        <v>1019</v>
      </c>
      <c r="E10" s="235" t="s">
        <v>1286</v>
      </c>
      <c r="F10" s="235" t="s">
        <v>1286</v>
      </c>
      <c r="G10" s="235" t="s">
        <v>1286</v>
      </c>
      <c r="H10" s="235" t="s">
        <v>1286</v>
      </c>
      <c r="I10" s="235" t="s">
        <v>1286</v>
      </c>
      <c r="J10" s="841" t="s">
        <v>1286</v>
      </c>
    </row>
    <row r="11" spans="3:17" ht="18.75" customHeight="1">
      <c r="C11" s="545">
        <v>4</v>
      </c>
      <c r="D11" s="234" t="s">
        <v>1012</v>
      </c>
      <c r="E11" s="235">
        <v>727964.18915850681</v>
      </c>
      <c r="F11" s="235">
        <v>442125.76318000001</v>
      </c>
      <c r="G11" s="235">
        <v>111844.20432999999</v>
      </c>
      <c r="H11" s="235">
        <v>78060.257249999995</v>
      </c>
      <c r="I11" s="235">
        <v>10403.369000000001</v>
      </c>
      <c r="J11" s="841">
        <f>SUM(E11:I11)</f>
        <v>1370397.782918507</v>
      </c>
    </row>
    <row r="12" spans="3:17" ht="30.75" customHeight="1">
      <c r="C12" s="545">
        <v>5</v>
      </c>
      <c r="D12" s="234" t="s">
        <v>1018</v>
      </c>
      <c r="E12" s="235">
        <v>727964.18915850681</v>
      </c>
      <c r="F12" s="235">
        <v>442125.76318000001</v>
      </c>
      <c r="G12" s="235">
        <v>111844.20432999999</v>
      </c>
      <c r="H12" s="235">
        <v>78060.257249999995</v>
      </c>
      <c r="I12" s="235">
        <v>10403.369000000001</v>
      </c>
      <c r="J12" s="841">
        <f>SUM(E12:I12)</f>
        <v>1370397.782918507</v>
      </c>
    </row>
    <row r="13" spans="3:17" ht="18.75" customHeight="1">
      <c r="C13" s="545">
        <v>6</v>
      </c>
      <c r="D13" s="234" t="s">
        <v>1011</v>
      </c>
      <c r="E13" s="235" t="s">
        <v>1286</v>
      </c>
      <c r="F13" s="235">
        <v>14355.010393373497</v>
      </c>
      <c r="G13" s="235">
        <v>28517.842270000001</v>
      </c>
      <c r="H13" s="235">
        <v>1332.8911499999999</v>
      </c>
      <c r="I13" s="235">
        <v>14.055</v>
      </c>
      <c r="J13" s="841">
        <f>SUM(E13:I13)</f>
        <v>44219.798813373505</v>
      </c>
    </row>
    <row r="14" spans="3:17" ht="18.75" customHeight="1">
      <c r="C14" s="545">
        <v>7</v>
      </c>
      <c r="D14" s="234" t="s">
        <v>1010</v>
      </c>
      <c r="E14" s="235" t="s">
        <v>1286</v>
      </c>
      <c r="F14" s="235">
        <v>204170.75278200823</v>
      </c>
      <c r="G14" s="235">
        <v>83285.241049999997</v>
      </c>
      <c r="H14" s="235">
        <v>76727.366099999999</v>
      </c>
      <c r="I14" s="235">
        <v>10389.314</v>
      </c>
      <c r="J14" s="841">
        <f>SUM(E14:I14)</f>
        <v>374572.67393200821</v>
      </c>
    </row>
    <row r="15" spans="3:17" ht="18.75" customHeight="1">
      <c r="C15" s="545">
        <v>8</v>
      </c>
      <c r="D15" s="234" t="s">
        <v>1009</v>
      </c>
      <c r="E15" s="235" t="s">
        <v>1286</v>
      </c>
      <c r="F15" s="235">
        <v>223600</v>
      </c>
      <c r="G15" s="235">
        <v>41.12101000000024</v>
      </c>
      <c r="H15" s="235" t="s">
        <v>1286</v>
      </c>
      <c r="I15" s="235" t="s">
        <v>1286</v>
      </c>
      <c r="J15" s="841">
        <f>SUM(E15:I15)</f>
        <v>223641.12101</v>
      </c>
    </row>
    <row r="16" spans="3:17" ht="18.75" customHeight="1">
      <c r="C16" s="545">
        <v>9</v>
      </c>
      <c r="D16" s="234" t="s">
        <v>1008</v>
      </c>
      <c r="E16" s="235" t="s">
        <v>1286</v>
      </c>
      <c r="F16" s="235" t="s">
        <v>1286</v>
      </c>
      <c r="G16" s="235" t="s">
        <v>1286</v>
      </c>
      <c r="H16" s="235" t="s">
        <v>1286</v>
      </c>
      <c r="I16" s="235" t="s">
        <v>1286</v>
      </c>
      <c r="J16" s="841" t="s">
        <v>1286</v>
      </c>
    </row>
    <row r="17" spans="3:10" ht="18.75" customHeight="1" thickBot="1">
      <c r="C17" s="545">
        <v>10</v>
      </c>
      <c r="D17" s="513" t="s">
        <v>1007</v>
      </c>
      <c r="E17" s="514">
        <v>727964.18915850681</v>
      </c>
      <c r="F17" s="514" t="s">
        <v>1286</v>
      </c>
      <c r="G17" s="514" t="s">
        <v>1286</v>
      </c>
      <c r="H17" s="514" t="s">
        <v>1286</v>
      </c>
      <c r="I17" s="514" t="s">
        <v>1286</v>
      </c>
      <c r="J17" s="842">
        <f>SUM(E17:I17)</f>
        <v>727964.18915850681</v>
      </c>
    </row>
    <row r="18" spans="3:10">
      <c r="C18" s="188"/>
      <c r="D18" s="190"/>
      <c r="E18" s="187"/>
      <c r="F18" s="187"/>
      <c r="G18" s="187"/>
      <c r="H18" s="187"/>
      <c r="I18" s="187"/>
      <c r="J18" s="187"/>
    </row>
    <row r="19" spans="3:10" s="21" customFormat="1" ht="20.100000000000001" customHeight="1"/>
    <row r="20" spans="3:10" s="21" customFormat="1" ht="15.6" customHeight="1"/>
    <row r="21" spans="3:10" s="21" customFormat="1" ht="20.100000000000001" customHeight="1"/>
    <row r="22" spans="3:10" s="21" customFormat="1" ht="20.100000000000001" customHeight="1"/>
    <row r="23" spans="3:10" s="21" customFormat="1" ht="18" customHeight="1"/>
    <row r="24" spans="3:10" s="21" customFormat="1" ht="20.100000000000001" customHeight="1"/>
    <row r="25" spans="3:10" s="21" customFormat="1" ht="20.100000000000001" customHeight="1"/>
    <row r="26" spans="3:10" s="21" customFormat="1" ht="20.100000000000001" customHeight="1"/>
    <row r="27" spans="3:10" s="21" customFormat="1" ht="20.100000000000001" customHeight="1"/>
    <row r="28" spans="3:10" s="21" customFormat="1" ht="20.100000000000001" customHeight="1"/>
    <row r="29" spans="3:10" s="21" customFormat="1" ht="20.100000000000001" customHeight="1"/>
    <row r="30" spans="3:10" s="21" customFormat="1" ht="20.100000000000001" customHeight="1"/>
    <row r="31" spans="3:10" s="21" customFormat="1" ht="20.100000000000001" customHeight="1"/>
    <row r="32" spans="3:10" s="21" customFormat="1" ht="20.100000000000001" customHeight="1"/>
    <row r="33" s="21" customFormat="1" ht="20.100000000000001" customHeight="1"/>
  </sheetData>
  <sheetProtection algorithmName="SHA-512" hashValue="yisbJHZde+bj8PP0rJ4HLHubDW4q4RF6MTpFlEU3ZHAhAyk6UAy4IGNoGveRBJOZ3Etrnu/kOlPVCYJyvdeM3w==" saltValue="2/qb/7EgQRBF/DFi4sjHRQ==" spinCount="100000" sheet="1" formatCells="0" formatColumns="0" formatRows="0" insertColumns="0" insertRows="0" insertHyperlinks="0" deleteColumns="0" deleteRows="0" sort="0" autoFilter="0" pivotTables="0"/>
  <mergeCells count="3">
    <mergeCell ref="C5:D7"/>
    <mergeCell ref="E5:I5"/>
    <mergeCell ref="J5:J7"/>
  </mergeCells>
  <conditionalFormatting sqref="J8:J9 J11:J17 F16:H16 E8:E17 F17:I17 E18:J18">
    <cfRule type="cellIs" dxfId="3" priority="5" stopIfTrue="1" operator="lessThan">
      <formula>0</formula>
    </cfRule>
  </conditionalFormatting>
  <conditionalFormatting sqref="F10:J10">
    <cfRule type="cellIs" dxfId="2" priority="4" stopIfTrue="1" operator="lessThan">
      <formula>0</formula>
    </cfRule>
  </conditionalFormatting>
  <conditionalFormatting sqref="I16">
    <cfRule type="cellIs" dxfId="1" priority="2" stopIfTrue="1" operator="lessThan">
      <formula>0</formula>
    </cfRule>
  </conditionalFormatting>
  <conditionalFormatting sqref="I13:I15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8" fitToWidth="0" fitToHeight="0" orientation="landscape"/>
  <headerFooter>
    <oddHeader>&amp;CEN
Annex V</oddHeader>
    <oddFooter>&amp;C&amp;P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J24"/>
  <sheetViews>
    <sheetView showGridLines="0" zoomScaleNormal="100" workbookViewId="0">
      <selection activeCell="XFD14" sqref="XFD14"/>
    </sheetView>
  </sheetViews>
  <sheetFormatPr defaultColWidth="9.33203125" defaultRowHeight="13.8"/>
  <cols>
    <col min="1" max="1" width="7.109375" style="21" customWidth="1"/>
    <col min="2" max="2" width="6.44140625" style="21" customWidth="1"/>
    <col min="3" max="3" width="43.88671875" style="21" customWidth="1"/>
    <col min="4" max="4" width="19.88671875" style="21" customWidth="1"/>
    <col min="5" max="9" width="16.109375" style="21" customWidth="1"/>
    <col min="10" max="10" width="64.5546875" style="21" customWidth="1"/>
    <col min="11" max="16384" width="9.33203125" style="21"/>
  </cols>
  <sheetData>
    <row r="3" spans="3:10" s="336" customFormat="1" ht="18" customHeight="1">
      <c r="C3" s="331" t="s">
        <v>18</v>
      </c>
    </row>
    <row r="4" spans="3:10">
      <c r="C4" s="332" t="s">
        <v>978</v>
      </c>
    </row>
    <row r="5" spans="3:10" ht="14.4" thickBot="1"/>
    <row r="6" spans="3:10" ht="21.75" customHeight="1">
      <c r="C6" s="447" t="s">
        <v>110</v>
      </c>
      <c r="D6" s="447" t="s">
        <v>111</v>
      </c>
      <c r="E6" s="447" t="s">
        <v>112</v>
      </c>
      <c r="F6" s="447" t="s">
        <v>148</v>
      </c>
      <c r="G6" s="447" t="s">
        <v>149</v>
      </c>
      <c r="H6" s="447" t="s">
        <v>210</v>
      </c>
      <c r="I6" s="447" t="s">
        <v>211</v>
      </c>
      <c r="J6" s="447" t="s">
        <v>229</v>
      </c>
    </row>
    <row r="7" spans="3:10" ht="18" customHeight="1" thickBot="1">
      <c r="C7" s="989" t="s">
        <v>230</v>
      </c>
      <c r="D7" s="989" t="s">
        <v>231</v>
      </c>
      <c r="E7" s="991" t="s">
        <v>232</v>
      </c>
      <c r="F7" s="991"/>
      <c r="G7" s="991"/>
      <c r="H7" s="991"/>
      <c r="I7" s="991"/>
      <c r="J7" s="989" t="s">
        <v>233</v>
      </c>
    </row>
    <row r="8" spans="3:10" ht="63" customHeight="1" thickBot="1">
      <c r="C8" s="990"/>
      <c r="D8" s="990"/>
      <c r="E8" s="846" t="s">
        <v>234</v>
      </c>
      <c r="F8" s="846" t="s">
        <v>235</v>
      </c>
      <c r="G8" s="846" t="s">
        <v>236</v>
      </c>
      <c r="H8" s="846" t="s">
        <v>237</v>
      </c>
      <c r="I8" s="846" t="s">
        <v>238</v>
      </c>
      <c r="J8" s="990"/>
    </row>
    <row r="9" spans="3:10" ht="16.5" customHeight="1">
      <c r="C9" s="602" t="s">
        <v>1249</v>
      </c>
      <c r="D9" s="603" t="s">
        <v>1250</v>
      </c>
      <c r="E9" s="604" t="s">
        <v>1251</v>
      </c>
      <c r="F9" s="605"/>
      <c r="G9" s="605"/>
      <c r="H9" s="605"/>
      <c r="I9" s="605"/>
      <c r="J9" s="606" t="s">
        <v>889</v>
      </c>
    </row>
    <row r="10" spans="3:10" ht="16.5" customHeight="1">
      <c r="C10" s="597" t="s">
        <v>1252</v>
      </c>
      <c r="D10" s="598" t="s">
        <v>1250</v>
      </c>
      <c r="E10" s="599" t="s">
        <v>1251</v>
      </c>
      <c r="F10" s="600"/>
      <c r="G10" s="600"/>
      <c r="H10" s="600"/>
      <c r="I10" s="600"/>
      <c r="J10" s="601" t="s">
        <v>1253</v>
      </c>
    </row>
    <row r="11" spans="3:10" ht="16.5" customHeight="1">
      <c r="C11" s="597" t="s">
        <v>1254</v>
      </c>
      <c r="D11" s="598" t="s">
        <v>1250</v>
      </c>
      <c r="E11" s="599" t="s">
        <v>1251</v>
      </c>
      <c r="F11" s="600"/>
      <c r="G11" s="600"/>
      <c r="H11" s="600"/>
      <c r="I11" s="600"/>
      <c r="J11" s="601" t="s">
        <v>1255</v>
      </c>
    </row>
    <row r="12" spans="3:10" ht="16.5" customHeight="1">
      <c r="C12" s="597" t="s">
        <v>1256</v>
      </c>
      <c r="D12" s="598" t="s">
        <v>1250</v>
      </c>
      <c r="E12" s="599"/>
      <c r="F12" s="600"/>
      <c r="G12" s="600"/>
      <c r="H12" s="600" t="s">
        <v>1251</v>
      </c>
      <c r="I12" s="600"/>
      <c r="J12" s="601" t="s">
        <v>1257</v>
      </c>
    </row>
    <row r="13" spans="3:10" ht="16.5" customHeight="1">
      <c r="C13" s="597" t="s">
        <v>1258</v>
      </c>
      <c r="D13" s="598" t="s">
        <v>1250</v>
      </c>
      <c r="E13" s="599"/>
      <c r="F13" s="600"/>
      <c r="G13" s="600"/>
      <c r="H13" s="600" t="s">
        <v>1251</v>
      </c>
      <c r="I13" s="600"/>
      <c r="J13" s="601" t="s">
        <v>1259</v>
      </c>
    </row>
    <row r="14" spans="3:10" ht="16.5" customHeight="1">
      <c r="C14" s="597" t="s">
        <v>1260</v>
      </c>
      <c r="D14" s="598" t="s">
        <v>1250</v>
      </c>
      <c r="E14" s="599"/>
      <c r="F14" s="600"/>
      <c r="G14" s="600"/>
      <c r="H14" s="600" t="s">
        <v>1251</v>
      </c>
      <c r="I14" s="600"/>
      <c r="J14" s="601" t="s">
        <v>1261</v>
      </c>
    </row>
    <row r="15" spans="3:10" ht="16.5" customHeight="1">
      <c r="C15" s="597" t="s">
        <v>1262</v>
      </c>
      <c r="D15" s="598" t="s">
        <v>1250</v>
      </c>
      <c r="E15" s="599"/>
      <c r="F15" s="600"/>
      <c r="G15" s="600"/>
      <c r="H15" s="600" t="s">
        <v>1251</v>
      </c>
      <c r="I15" s="600"/>
      <c r="J15" s="601" t="s">
        <v>1261</v>
      </c>
    </row>
    <row r="16" spans="3:10" ht="16.5" customHeight="1">
      <c r="C16" s="597" t="s">
        <v>1263</v>
      </c>
      <c r="D16" s="598" t="s">
        <v>1250</v>
      </c>
      <c r="E16" s="599"/>
      <c r="F16" s="600"/>
      <c r="G16" s="600"/>
      <c r="H16" s="600" t="s">
        <v>1251</v>
      </c>
      <c r="I16" s="600"/>
      <c r="J16" s="601" t="s">
        <v>1261</v>
      </c>
    </row>
    <row r="17" spans="3:10" ht="16.5" customHeight="1">
      <c r="C17" s="597" t="s">
        <v>1264</v>
      </c>
      <c r="D17" s="598" t="s">
        <v>1250</v>
      </c>
      <c r="E17" s="599"/>
      <c r="F17" s="600"/>
      <c r="G17" s="600"/>
      <c r="H17" s="600" t="s">
        <v>1251</v>
      </c>
      <c r="I17" s="600"/>
      <c r="J17" s="601" t="s">
        <v>1261</v>
      </c>
    </row>
    <row r="18" spans="3:10" ht="16.5" customHeight="1">
      <c r="C18" s="597" t="s">
        <v>1265</v>
      </c>
      <c r="D18" s="598" t="s">
        <v>1250</v>
      </c>
      <c r="E18" s="599"/>
      <c r="F18" s="600"/>
      <c r="G18" s="600"/>
      <c r="H18" s="600" t="s">
        <v>1251</v>
      </c>
      <c r="I18" s="600"/>
      <c r="J18" s="601" t="s">
        <v>1266</v>
      </c>
    </row>
    <row r="19" spans="3:10" ht="16.5" customHeight="1">
      <c r="C19" s="597" t="s">
        <v>1267</v>
      </c>
      <c r="D19" s="598" t="s">
        <v>1250</v>
      </c>
      <c r="E19" s="599"/>
      <c r="F19" s="600"/>
      <c r="G19" s="600"/>
      <c r="H19" s="600" t="s">
        <v>1251</v>
      </c>
      <c r="I19" s="600"/>
      <c r="J19" s="601" t="s">
        <v>1268</v>
      </c>
    </row>
    <row r="20" spans="3:10" ht="16.5" customHeight="1">
      <c r="C20" s="597" t="s">
        <v>1269</v>
      </c>
      <c r="D20" s="598" t="s">
        <v>1250</v>
      </c>
      <c r="E20" s="599"/>
      <c r="F20" s="600"/>
      <c r="G20" s="600"/>
      <c r="H20" s="600" t="s">
        <v>1251</v>
      </c>
      <c r="I20" s="600"/>
      <c r="J20" s="601" t="s">
        <v>1268</v>
      </c>
    </row>
    <row r="21" spans="3:10" ht="16.5" customHeight="1">
      <c r="C21" s="597" t="s">
        <v>1270</v>
      </c>
      <c r="D21" s="598" t="s">
        <v>1250</v>
      </c>
      <c r="E21" s="599"/>
      <c r="F21" s="600"/>
      <c r="G21" s="600"/>
      <c r="H21" s="600" t="s">
        <v>1251</v>
      </c>
      <c r="I21" s="600"/>
      <c r="J21" s="601" t="s">
        <v>1268</v>
      </c>
    </row>
    <row r="22" spans="3:10" ht="16.5" customHeight="1">
      <c r="C22" s="597" t="s">
        <v>1271</v>
      </c>
      <c r="D22" s="598" t="s">
        <v>1272</v>
      </c>
      <c r="E22" s="599"/>
      <c r="F22" s="600"/>
      <c r="G22" s="600"/>
      <c r="H22" s="600" t="s">
        <v>1251</v>
      </c>
      <c r="I22" s="600"/>
      <c r="J22" s="601" t="s">
        <v>1273</v>
      </c>
    </row>
    <row r="23" spans="3:10" ht="16.5" customHeight="1">
      <c r="C23" s="597" t="s">
        <v>1274</v>
      </c>
      <c r="D23" s="598" t="s">
        <v>1272</v>
      </c>
      <c r="E23" s="599"/>
      <c r="F23" s="600"/>
      <c r="G23" s="600"/>
      <c r="H23" s="600" t="s">
        <v>1251</v>
      </c>
      <c r="I23" s="600"/>
      <c r="J23" s="601" t="s">
        <v>1268</v>
      </c>
    </row>
    <row r="24" spans="3:10" ht="16.5" customHeight="1" thickBot="1">
      <c r="C24" s="607" t="s">
        <v>1275</v>
      </c>
      <c r="D24" s="608" t="s">
        <v>1272</v>
      </c>
      <c r="E24" s="609"/>
      <c r="F24" s="610"/>
      <c r="G24" s="610"/>
      <c r="H24" s="610" t="s">
        <v>1251</v>
      </c>
      <c r="I24" s="610"/>
      <c r="J24" s="611" t="s">
        <v>1268</v>
      </c>
    </row>
  </sheetData>
  <sheetProtection algorithmName="SHA-512" hashValue="mpRhMkVCA70xQwUHjsUt3CHElUb52l4RJRiVVN3xW/9bRzjHpdkDMXaMw16qA4zlxuoz/ndu5k/oEup4ZhKsJg==" saltValue="wgqKoALs/08OuJUoiEVpIA==" spinCount="100000" sheet="1" formatCells="0" formatColumns="0" formatRows="0" insertColumns="0" insertRows="0" insertHyperlinks="0" deleteColumns="0" deleteRows="0" sort="0" autoFilter="0" pivotTables="0"/>
  <mergeCells count="4">
    <mergeCell ref="J7:J8"/>
    <mergeCell ref="C7:C8"/>
    <mergeCell ref="D7:D8"/>
    <mergeCell ref="E7:I7"/>
  </mergeCells>
  <pageMargins left="0.70866141732283472" right="0.70866141732283472" top="0.74803149606299213" bottom="0.74803149606299213" header="0.31496062992125978" footer="0.31496062992125978"/>
  <pageSetup paperSize="9" scale="88" orientation="landscape"/>
  <headerFooter>
    <oddHeader>&amp;CPL
Załącznik V</oddHeader>
    <oddFooter>&amp;C&amp;P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4:O21"/>
  <sheetViews>
    <sheetView showGridLines="0" zoomScaleNormal="100" workbookViewId="0">
      <selection activeCell="XFD14" sqref="XFD14"/>
    </sheetView>
  </sheetViews>
  <sheetFormatPr defaultColWidth="11.44140625" defaultRowHeight="14.4"/>
  <cols>
    <col min="1" max="2" width="3.88671875" style="243" customWidth="1"/>
    <col min="3" max="3" width="2.6640625" style="243" bestFit="1" customWidth="1"/>
    <col min="4" max="4" width="39.33203125" style="243" customWidth="1"/>
    <col min="5" max="9" width="10.109375" style="243" customWidth="1"/>
    <col min="10" max="11" width="13.5546875" style="243" customWidth="1"/>
    <col min="12" max="12" width="12.44140625" style="243" bestFit="1" customWidth="1"/>
    <col min="13" max="14" width="13.44140625" style="243" customWidth="1"/>
    <col min="15" max="16384" width="11.44140625" style="243"/>
  </cols>
  <sheetData>
    <row r="4" spans="3:15" ht="16.95" customHeight="1">
      <c r="C4" s="26" t="s">
        <v>1021</v>
      </c>
    </row>
    <row r="5" spans="3:15">
      <c r="C5" s="25" t="s">
        <v>978</v>
      </c>
    </row>
    <row r="6" spans="3:15" ht="15" customHeight="1" thickBot="1">
      <c r="C6" s="56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3:15" ht="15" thickBot="1">
      <c r="C7" s="244"/>
      <c r="D7" s="847"/>
      <c r="E7" s="850" t="s">
        <v>110</v>
      </c>
      <c r="F7" s="850" t="s">
        <v>111</v>
      </c>
      <c r="G7" s="850" t="s">
        <v>112</v>
      </c>
      <c r="H7" s="850" t="s">
        <v>148</v>
      </c>
      <c r="I7" s="850" t="s">
        <v>149</v>
      </c>
      <c r="J7" s="851" t="s">
        <v>239</v>
      </c>
      <c r="K7" s="852" t="s">
        <v>240</v>
      </c>
      <c r="L7" s="850" t="s">
        <v>210</v>
      </c>
      <c r="M7" s="850" t="s">
        <v>211</v>
      </c>
      <c r="N7" s="850" t="s">
        <v>229</v>
      </c>
      <c r="O7" s="61"/>
    </row>
    <row r="8" spans="3:15" ht="48" customHeight="1">
      <c r="C8" s="245"/>
      <c r="D8" s="848"/>
      <c r="E8" s="992" t="s">
        <v>241</v>
      </c>
      <c r="F8" s="992"/>
      <c r="G8" s="992"/>
      <c r="H8" s="992"/>
      <c r="I8" s="992"/>
      <c r="J8" s="993" t="s">
        <v>242</v>
      </c>
      <c r="K8" s="994"/>
      <c r="L8" s="995" t="s">
        <v>243</v>
      </c>
      <c r="M8" s="995"/>
      <c r="N8" s="996"/>
      <c r="O8" s="61"/>
    </row>
    <row r="9" spans="3:15" ht="73.5" customHeight="1" thickBot="1">
      <c r="C9" s="258"/>
      <c r="D9" s="849" t="s">
        <v>244</v>
      </c>
      <c r="E9" s="846" t="s">
        <v>245</v>
      </c>
      <c r="F9" s="846" t="s">
        <v>246</v>
      </c>
      <c r="G9" s="846" t="s">
        <v>247</v>
      </c>
      <c r="H9" s="846" t="s">
        <v>248</v>
      </c>
      <c r="I9" s="846" t="s">
        <v>249</v>
      </c>
      <c r="J9" s="853" t="s">
        <v>250</v>
      </c>
      <c r="K9" s="854" t="s">
        <v>251</v>
      </c>
      <c r="L9" s="855"/>
      <c r="M9" s="856" t="s">
        <v>252</v>
      </c>
      <c r="N9" s="857" t="s">
        <v>253</v>
      </c>
      <c r="O9" s="61"/>
    </row>
    <row r="10" spans="3:15" ht="17.25" customHeight="1" thickTop="1">
      <c r="C10" s="246">
        <v>1</v>
      </c>
      <c r="D10" s="247" t="s">
        <v>254</v>
      </c>
      <c r="E10" s="241">
        <v>0</v>
      </c>
      <c r="F10" s="241">
        <v>0</v>
      </c>
      <c r="G10" s="241">
        <v>0</v>
      </c>
      <c r="H10" s="241">
        <v>0</v>
      </c>
      <c r="I10" s="241">
        <v>0</v>
      </c>
      <c r="J10" s="418">
        <v>0</v>
      </c>
      <c r="K10" s="422">
        <v>0</v>
      </c>
      <c r="L10" s="241">
        <v>0</v>
      </c>
      <c r="M10" s="418">
        <v>0</v>
      </c>
      <c r="N10" s="422">
        <v>0</v>
      </c>
      <c r="O10" s="61"/>
    </row>
    <row r="11" spans="3:15" ht="17.25" customHeight="1">
      <c r="C11" s="246">
        <v>2</v>
      </c>
      <c r="D11" s="247" t="s">
        <v>127</v>
      </c>
      <c r="E11" s="248"/>
      <c r="F11" s="248"/>
      <c r="G11" s="248"/>
      <c r="H11" s="248"/>
      <c r="I11" s="248"/>
      <c r="J11" s="419"/>
      <c r="K11" s="423"/>
      <c r="L11" s="248"/>
      <c r="M11" s="419"/>
      <c r="N11" s="423"/>
      <c r="O11" s="61"/>
    </row>
    <row r="12" spans="3:15" ht="17.25" customHeight="1">
      <c r="C12" s="246">
        <v>3</v>
      </c>
      <c r="D12" s="247" t="s">
        <v>255</v>
      </c>
      <c r="E12" s="242">
        <v>0</v>
      </c>
      <c r="F12" s="242">
        <v>0</v>
      </c>
      <c r="G12" s="242">
        <v>0</v>
      </c>
      <c r="H12" s="242">
        <v>0</v>
      </c>
      <c r="I12" s="242">
        <v>0</v>
      </c>
      <c r="J12" s="420">
        <v>0</v>
      </c>
      <c r="K12" s="424">
        <v>0</v>
      </c>
      <c r="L12" s="242">
        <v>0</v>
      </c>
      <c r="M12" s="420">
        <v>0</v>
      </c>
      <c r="N12" s="424">
        <v>0</v>
      </c>
      <c r="O12" s="61"/>
    </row>
    <row r="13" spans="3:15" ht="17.25" customHeight="1">
      <c r="C13" s="246">
        <v>4</v>
      </c>
      <c r="D13" s="247" t="s">
        <v>256</v>
      </c>
      <c r="E13" s="242">
        <v>0</v>
      </c>
      <c r="F13" s="242">
        <v>0</v>
      </c>
      <c r="G13" s="242">
        <v>0</v>
      </c>
      <c r="H13" s="242">
        <v>0</v>
      </c>
      <c r="I13" s="242">
        <v>0</v>
      </c>
      <c r="J13" s="420">
        <v>0</v>
      </c>
      <c r="K13" s="424">
        <v>0</v>
      </c>
      <c r="L13" s="242">
        <v>0</v>
      </c>
      <c r="M13" s="420">
        <v>0</v>
      </c>
      <c r="N13" s="424">
        <v>0</v>
      </c>
      <c r="O13" s="61"/>
    </row>
    <row r="14" spans="3:15" ht="17.25" customHeight="1">
      <c r="C14" s="246">
        <v>5</v>
      </c>
      <c r="D14" s="247" t="s">
        <v>257</v>
      </c>
      <c r="E14" s="242">
        <v>0</v>
      </c>
      <c r="F14" s="242">
        <v>0</v>
      </c>
      <c r="G14" s="242">
        <v>0</v>
      </c>
      <c r="H14" s="242">
        <v>0</v>
      </c>
      <c r="I14" s="242">
        <v>0</v>
      </c>
      <c r="J14" s="420">
        <v>0</v>
      </c>
      <c r="K14" s="424">
        <v>0</v>
      </c>
      <c r="L14" s="242">
        <v>0</v>
      </c>
      <c r="M14" s="420">
        <v>0</v>
      </c>
      <c r="N14" s="424">
        <v>0</v>
      </c>
      <c r="O14" s="61"/>
    </row>
    <row r="15" spans="3:15" ht="17.25" customHeight="1">
      <c r="C15" s="246">
        <v>6</v>
      </c>
      <c r="D15" s="247" t="s">
        <v>258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420">
        <v>0</v>
      </c>
      <c r="K15" s="424">
        <v>0</v>
      </c>
      <c r="L15" s="242">
        <v>0</v>
      </c>
      <c r="M15" s="420">
        <v>0</v>
      </c>
      <c r="N15" s="424">
        <v>0</v>
      </c>
      <c r="O15" s="61"/>
    </row>
    <row r="16" spans="3:15" ht="17.25" customHeight="1">
      <c r="C16" s="246">
        <v>7</v>
      </c>
      <c r="D16" s="247" t="s">
        <v>259</v>
      </c>
      <c r="E16" s="242">
        <v>0</v>
      </c>
      <c r="F16" s="242">
        <v>0</v>
      </c>
      <c r="G16" s="242">
        <v>0</v>
      </c>
      <c r="H16" s="242">
        <v>0</v>
      </c>
      <c r="I16" s="242">
        <v>0</v>
      </c>
      <c r="J16" s="420">
        <v>0</v>
      </c>
      <c r="K16" s="424">
        <v>0</v>
      </c>
      <c r="L16" s="242">
        <v>0</v>
      </c>
      <c r="M16" s="420">
        <v>0</v>
      </c>
      <c r="N16" s="424">
        <v>0</v>
      </c>
      <c r="O16" s="61"/>
    </row>
    <row r="17" spans="3:15" ht="17.25" customHeight="1">
      <c r="C17" s="246">
        <v>8</v>
      </c>
      <c r="D17" s="247" t="s">
        <v>127</v>
      </c>
      <c r="E17" s="248"/>
      <c r="F17" s="248"/>
      <c r="G17" s="248"/>
      <c r="H17" s="248"/>
      <c r="I17" s="248"/>
      <c r="J17" s="419"/>
      <c r="K17" s="423"/>
      <c r="L17" s="248"/>
      <c r="M17" s="419"/>
      <c r="N17" s="423"/>
      <c r="O17" s="61"/>
    </row>
    <row r="18" spans="3:15" ht="17.25" customHeight="1">
      <c r="C18" s="246">
        <v>9</v>
      </c>
      <c r="D18" s="247" t="s">
        <v>127</v>
      </c>
      <c r="E18" s="248"/>
      <c r="F18" s="248"/>
      <c r="G18" s="248"/>
      <c r="H18" s="248"/>
      <c r="I18" s="248"/>
      <c r="J18" s="419"/>
      <c r="K18" s="423"/>
      <c r="L18" s="248"/>
      <c r="M18" s="419"/>
      <c r="N18" s="423"/>
      <c r="O18" s="61"/>
    </row>
    <row r="19" spans="3:15" ht="17.25" customHeight="1">
      <c r="C19" s="246">
        <v>10</v>
      </c>
      <c r="D19" s="247" t="s">
        <v>260</v>
      </c>
      <c r="E19" s="242">
        <v>0</v>
      </c>
      <c r="F19" s="242">
        <v>0</v>
      </c>
      <c r="G19" s="242">
        <v>0</v>
      </c>
      <c r="H19" s="242">
        <v>0</v>
      </c>
      <c r="I19" s="242">
        <v>0</v>
      </c>
      <c r="J19" s="420">
        <v>0</v>
      </c>
      <c r="K19" s="424">
        <v>0</v>
      </c>
      <c r="L19" s="242">
        <v>0</v>
      </c>
      <c r="M19" s="420">
        <v>0</v>
      </c>
      <c r="N19" s="424">
        <v>0</v>
      </c>
      <c r="O19" s="61"/>
    </row>
    <row r="20" spans="3:15" ht="17.25" customHeight="1" thickBot="1">
      <c r="C20" s="249">
        <v>11</v>
      </c>
      <c r="D20" s="250" t="s">
        <v>127</v>
      </c>
      <c r="E20" s="251"/>
      <c r="F20" s="251"/>
      <c r="G20" s="251"/>
      <c r="H20" s="251"/>
      <c r="I20" s="251"/>
      <c r="J20" s="421"/>
      <c r="K20" s="425"/>
      <c r="L20" s="251"/>
      <c r="M20" s="421"/>
      <c r="N20" s="425"/>
      <c r="O20" s="61"/>
    </row>
    <row r="21" spans="3:15" ht="17.25" customHeight="1" thickBot="1">
      <c r="C21" s="259">
        <v>12</v>
      </c>
      <c r="D21" s="259" t="s">
        <v>261</v>
      </c>
      <c r="E21" s="342"/>
      <c r="F21" s="342"/>
      <c r="G21" s="342"/>
      <c r="H21" s="342"/>
      <c r="I21" s="342"/>
      <c r="J21" s="414"/>
      <c r="K21" s="415"/>
      <c r="L21" s="255">
        <v>10007</v>
      </c>
      <c r="M21" s="417">
        <v>0</v>
      </c>
      <c r="N21" s="416">
        <v>0</v>
      </c>
      <c r="O21" s="61"/>
    </row>
  </sheetData>
  <sheetProtection algorithmName="SHA-512" hashValue="l0/egTy5BCO6GE/ZzGfirHcaSdXZzEparoU7KLjjIQpY48TQ6R0ubhg5NGpxqpPMsTce9N4QQWzXr67fTTQHgw==" saltValue="uMASKJ6ZICqKbrkjGZVt9Q==" spinCount="100000" sheet="1" formatCells="0" formatColumns="0" formatRows="0" insertColumns="0" insertRows="0" insertHyperlinks="0" deleteColumns="0" deleteRows="0" sort="0" autoFilter="0" pivotTables="0"/>
  <mergeCells count="3">
    <mergeCell ref="E8:I8"/>
    <mergeCell ref="J8:K8"/>
    <mergeCell ref="L8:N8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5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K78"/>
  <sheetViews>
    <sheetView zoomScaleNormal="100" workbookViewId="0">
      <selection activeCell="XFD14" sqref="XFD14"/>
    </sheetView>
  </sheetViews>
  <sheetFormatPr defaultColWidth="8.88671875" defaultRowHeight="14.4"/>
  <cols>
    <col min="1" max="1" width="5" style="382" customWidth="1"/>
    <col min="2" max="2" width="6.33203125" style="382" customWidth="1"/>
    <col min="3" max="3" width="4.6640625" style="370" customWidth="1"/>
    <col min="4" max="4" width="100.44140625" style="370" customWidth="1"/>
    <col min="5" max="9" width="16.6640625" style="370" customWidth="1"/>
    <col min="10" max="16384" width="8.88671875" style="370"/>
  </cols>
  <sheetData>
    <row r="4" spans="3:9" ht="18">
      <c r="C4" s="369" t="s">
        <v>1062</v>
      </c>
    </row>
    <row r="5" spans="3:9">
      <c r="C5" s="371" t="s">
        <v>978</v>
      </c>
    </row>
    <row r="6" spans="3:9" ht="15" thickBot="1"/>
    <row r="7" spans="3:9">
      <c r="C7" s="372"/>
      <c r="D7" s="373"/>
      <c r="E7" s="858" t="s">
        <v>110</v>
      </c>
      <c r="F7" s="858" t="s">
        <v>111</v>
      </c>
      <c r="G7" s="858" t="s">
        <v>112</v>
      </c>
      <c r="H7" s="858" t="s">
        <v>148</v>
      </c>
      <c r="I7" s="858" t="s">
        <v>149</v>
      </c>
    </row>
    <row r="8" spans="3:9" ht="12" customHeight="1">
      <c r="C8" s="383"/>
      <c r="D8" s="383"/>
      <c r="E8" s="999" t="s">
        <v>1180</v>
      </c>
      <c r="F8" s="999" t="s">
        <v>1181</v>
      </c>
      <c r="G8" s="999" t="s">
        <v>1182</v>
      </c>
      <c r="H8" s="999" t="s">
        <v>1183</v>
      </c>
      <c r="I8" s="999" t="s">
        <v>1184</v>
      </c>
    </row>
    <row r="9" spans="3:9" ht="14.25" customHeight="1" thickBot="1">
      <c r="C9" s="383"/>
      <c r="D9" s="383"/>
      <c r="E9" s="1000"/>
      <c r="F9" s="1000"/>
      <c r="G9" s="1000"/>
      <c r="H9" s="1000"/>
      <c r="I9" s="1000"/>
    </row>
    <row r="10" spans="3:9" ht="21" customHeight="1">
      <c r="C10" s="997" t="s">
        <v>1063</v>
      </c>
      <c r="D10" s="997"/>
      <c r="E10" s="997"/>
      <c r="F10" s="997"/>
      <c r="G10" s="997"/>
      <c r="H10" s="997"/>
      <c r="I10" s="997"/>
    </row>
    <row r="11" spans="3:9" ht="18.75" customHeight="1">
      <c r="C11" s="374">
        <v>1</v>
      </c>
      <c r="D11" s="375" t="s">
        <v>1064</v>
      </c>
      <c r="E11" s="376">
        <v>727964.18900000001</v>
      </c>
      <c r="F11" s="376">
        <v>720335.90399999998</v>
      </c>
      <c r="G11" s="376">
        <v>743235.36300000001</v>
      </c>
      <c r="H11" s="376">
        <v>725949.06499999994</v>
      </c>
      <c r="I11" s="376">
        <v>725396.54299999995</v>
      </c>
    </row>
    <row r="12" spans="3:9" ht="27.75" customHeight="1">
      <c r="C12" s="374">
        <v>2</v>
      </c>
      <c r="D12" s="375" t="s">
        <v>1065</v>
      </c>
      <c r="E12" s="376">
        <v>727964.18900000001</v>
      </c>
      <c r="F12" s="376">
        <v>720335.90399999998</v>
      </c>
      <c r="G12" s="376">
        <v>743235.36300000001</v>
      </c>
      <c r="H12" s="376">
        <v>725949.06499999994</v>
      </c>
      <c r="I12" s="376">
        <v>719722.04299999995</v>
      </c>
    </row>
    <row r="13" spans="3:9" ht="27.75" customHeight="1">
      <c r="C13" s="374" t="s">
        <v>397</v>
      </c>
      <c r="D13" s="375" t="s">
        <v>1066</v>
      </c>
      <c r="E13" s="376">
        <v>727964.18900000001</v>
      </c>
      <c r="F13" s="376">
        <v>720335.90399999998</v>
      </c>
      <c r="G13" s="376">
        <v>743235.36300000001</v>
      </c>
      <c r="H13" s="376">
        <v>725949.06499999994</v>
      </c>
      <c r="I13" s="376">
        <v>725396.54299999995</v>
      </c>
    </row>
    <row r="14" spans="3:9" ht="18.75" customHeight="1">
      <c r="C14" s="374">
        <v>3</v>
      </c>
      <c r="D14" s="375" t="s">
        <v>1067</v>
      </c>
      <c r="E14" s="376">
        <v>727964.18900000001</v>
      </c>
      <c r="F14" s="376">
        <v>720335.90399999998</v>
      </c>
      <c r="G14" s="376">
        <v>743235.36300000001</v>
      </c>
      <c r="H14" s="376">
        <v>725949.06499999994</v>
      </c>
      <c r="I14" s="376">
        <v>725396.54299999995</v>
      </c>
    </row>
    <row r="15" spans="3:9" ht="18.75" customHeight="1">
      <c r="C15" s="374">
        <v>4</v>
      </c>
      <c r="D15" s="375" t="s">
        <v>1068</v>
      </c>
      <c r="E15" s="376">
        <v>727964.18900000001</v>
      </c>
      <c r="F15" s="376">
        <v>720335.90399999998</v>
      </c>
      <c r="G15" s="376">
        <v>743235.36300000001</v>
      </c>
      <c r="H15" s="376">
        <v>725949.06499999994</v>
      </c>
      <c r="I15" s="376">
        <v>719722.04299999995</v>
      </c>
    </row>
    <row r="16" spans="3:9" ht="27.75" customHeight="1">
      <c r="C16" s="374" t="s">
        <v>1069</v>
      </c>
      <c r="D16" s="375" t="s">
        <v>1070</v>
      </c>
      <c r="E16" s="376">
        <v>727964.18900000001</v>
      </c>
      <c r="F16" s="376">
        <v>720335.90399999998</v>
      </c>
      <c r="G16" s="376">
        <v>743235.36300000001</v>
      </c>
      <c r="H16" s="376">
        <v>725949.06499999994</v>
      </c>
      <c r="I16" s="376">
        <v>725396.54299999995</v>
      </c>
    </row>
    <row r="17" spans="3:11" ht="18.75" customHeight="1">
      <c r="C17" s="374">
        <v>5</v>
      </c>
      <c r="D17" s="375" t="s">
        <v>361</v>
      </c>
      <c r="E17" s="376">
        <v>1170089.952</v>
      </c>
      <c r="F17" s="376">
        <v>1038382.387</v>
      </c>
      <c r="G17" s="376">
        <v>980353.78700000001</v>
      </c>
      <c r="H17" s="376">
        <v>974025.353</v>
      </c>
      <c r="I17" s="376">
        <v>981359.625</v>
      </c>
    </row>
    <row r="18" spans="3:11" ht="18.75" customHeight="1">
      <c r="C18" s="374">
        <v>6</v>
      </c>
      <c r="D18" s="375" t="s">
        <v>1071</v>
      </c>
      <c r="E18" s="376">
        <v>1170089.952</v>
      </c>
      <c r="F18" s="376">
        <v>1038382.387</v>
      </c>
      <c r="G18" s="376">
        <v>980353.78700000001</v>
      </c>
      <c r="H18" s="376">
        <v>974025.353</v>
      </c>
      <c r="I18" s="376">
        <v>975685.125</v>
      </c>
    </row>
    <row r="19" spans="3:11" ht="27.75" customHeight="1" thickBot="1">
      <c r="C19" s="377" t="s">
        <v>1072</v>
      </c>
      <c r="D19" s="378" t="s">
        <v>1073</v>
      </c>
      <c r="E19" s="379">
        <v>1170089.952</v>
      </c>
      <c r="F19" s="379">
        <v>1038382.387</v>
      </c>
      <c r="G19" s="379">
        <v>980353.78700000001</v>
      </c>
      <c r="H19" s="379">
        <v>974025.353</v>
      </c>
      <c r="I19" s="379">
        <v>981359.625</v>
      </c>
    </row>
    <row r="20" spans="3:11" ht="15" customHeight="1">
      <c r="C20" s="998" t="s">
        <v>1074</v>
      </c>
      <c r="D20" s="998"/>
      <c r="E20" s="998"/>
      <c r="F20" s="998"/>
      <c r="G20" s="998"/>
      <c r="H20" s="998"/>
      <c r="I20" s="998"/>
    </row>
    <row r="21" spans="3:11" ht="18.75" customHeight="1">
      <c r="C21" s="374">
        <v>7</v>
      </c>
      <c r="D21" s="375" t="s">
        <v>1075</v>
      </c>
      <c r="E21" s="376">
        <v>5223733.4040000001</v>
      </c>
      <c r="F21" s="376">
        <v>5306470.3949999996</v>
      </c>
      <c r="G21" s="376">
        <v>5359225.37</v>
      </c>
      <c r="H21" s="376">
        <v>5455014.7060000002</v>
      </c>
      <c r="I21" s="376">
        <v>5481987.517</v>
      </c>
    </row>
    <row r="22" spans="3:11" ht="27.75" customHeight="1" thickBot="1">
      <c r="C22" s="377">
        <v>8</v>
      </c>
      <c r="D22" s="378" t="s">
        <v>1076</v>
      </c>
      <c r="E22" s="792">
        <f>E21</f>
        <v>5223733.4040000001</v>
      </c>
      <c r="F22" s="792">
        <f t="shared" ref="F22:H22" si="0">F21</f>
        <v>5306470.3949999996</v>
      </c>
      <c r="G22" s="792">
        <f t="shared" si="0"/>
        <v>5359225.37</v>
      </c>
      <c r="H22" s="792">
        <f t="shared" si="0"/>
        <v>5455014.7060000002</v>
      </c>
      <c r="I22" s="792">
        <v>5475518.9009999996</v>
      </c>
      <c r="J22" s="721"/>
      <c r="K22" s="720"/>
    </row>
    <row r="23" spans="3:11" ht="15" customHeight="1">
      <c r="C23" s="998" t="s">
        <v>1077</v>
      </c>
      <c r="D23" s="998"/>
      <c r="E23" s="998"/>
      <c r="F23" s="998"/>
      <c r="G23" s="998"/>
      <c r="H23" s="998"/>
      <c r="I23" s="998"/>
      <c r="J23" s="739"/>
    </row>
    <row r="24" spans="3:11" ht="18.75" customHeight="1">
      <c r="C24" s="374">
        <v>9</v>
      </c>
      <c r="D24" s="375" t="s">
        <v>1078</v>
      </c>
      <c r="E24" s="533">
        <v>0.1394</v>
      </c>
      <c r="F24" s="533">
        <v>0.13569999999999999</v>
      </c>
      <c r="G24" s="533">
        <v>0.13869999999999999</v>
      </c>
      <c r="H24" s="533">
        <v>0.1331</v>
      </c>
      <c r="I24" s="793">
        <v>0.1323</v>
      </c>
    </row>
    <row r="25" spans="3:11" ht="27.75" customHeight="1">
      <c r="C25" s="374">
        <v>10</v>
      </c>
      <c r="D25" s="375" t="s">
        <v>1079</v>
      </c>
      <c r="E25" s="533">
        <f t="shared" ref="E25:G25" si="1">E12/E22</f>
        <v>0.13935707140846271</v>
      </c>
      <c r="F25" s="533">
        <f t="shared" si="1"/>
        <v>0.13574671116204354</v>
      </c>
      <c r="G25" s="533">
        <f t="shared" si="1"/>
        <v>0.13868335658367731</v>
      </c>
      <c r="H25" s="533">
        <f>H12/H22</f>
        <v>0.13307921318736771</v>
      </c>
      <c r="I25" s="793">
        <v>0.13100000000000001</v>
      </c>
    </row>
    <row r="26" spans="3:11" ht="27.75" customHeight="1">
      <c r="C26" s="374" t="s">
        <v>1080</v>
      </c>
      <c r="D26" s="375" t="s">
        <v>1081</v>
      </c>
      <c r="E26" s="533">
        <f t="shared" ref="E26:G26" si="2">E13/E21</f>
        <v>0.13935707140846271</v>
      </c>
      <c r="F26" s="533">
        <f t="shared" si="2"/>
        <v>0.13574671116204354</v>
      </c>
      <c r="G26" s="533">
        <f t="shared" si="2"/>
        <v>0.13868335658367731</v>
      </c>
      <c r="H26" s="533">
        <f>H13/H21</f>
        <v>0.13307921318736771</v>
      </c>
      <c r="I26" s="793">
        <v>0.13200000000000001</v>
      </c>
    </row>
    <row r="27" spans="3:11" ht="18.75" customHeight="1">
      <c r="C27" s="374">
        <v>11</v>
      </c>
      <c r="D27" s="375" t="s">
        <v>1082</v>
      </c>
      <c r="E27" s="533">
        <v>0.1394</v>
      </c>
      <c r="F27" s="533">
        <v>0.13569999999999999</v>
      </c>
      <c r="G27" s="533">
        <v>0.13869999999999999</v>
      </c>
      <c r="H27" s="533">
        <v>0.1331</v>
      </c>
      <c r="I27" s="793">
        <v>0.1323</v>
      </c>
    </row>
    <row r="28" spans="3:11" ht="27.75" customHeight="1">
      <c r="C28" s="374">
        <v>12</v>
      </c>
      <c r="D28" s="375" t="s">
        <v>1083</v>
      </c>
      <c r="E28" s="533">
        <f t="shared" ref="E28:G28" si="3">E15/E22</f>
        <v>0.13935707140846271</v>
      </c>
      <c r="F28" s="533">
        <f t="shared" si="3"/>
        <v>0.13574671116204354</v>
      </c>
      <c r="G28" s="533">
        <f t="shared" si="3"/>
        <v>0.13868335658367731</v>
      </c>
      <c r="H28" s="533">
        <f>H15/H22</f>
        <v>0.13307921318736771</v>
      </c>
      <c r="I28" s="793">
        <v>0.13100000000000001</v>
      </c>
    </row>
    <row r="29" spans="3:11" ht="27.75" customHeight="1">
      <c r="C29" s="374" t="s">
        <v>1084</v>
      </c>
      <c r="D29" s="375" t="s">
        <v>1085</v>
      </c>
      <c r="E29" s="533">
        <f t="shared" ref="E29:G29" si="4">E16/E21</f>
        <v>0.13935707140846271</v>
      </c>
      <c r="F29" s="533">
        <f t="shared" si="4"/>
        <v>0.13574671116204354</v>
      </c>
      <c r="G29" s="533">
        <f t="shared" si="4"/>
        <v>0.13868335658367731</v>
      </c>
      <c r="H29" s="533">
        <f>H16/H21</f>
        <v>0.13307921318736771</v>
      </c>
      <c r="I29" s="793">
        <v>0.13200000000000001</v>
      </c>
    </row>
    <row r="30" spans="3:11" ht="18.75" customHeight="1">
      <c r="C30" s="374">
        <v>13</v>
      </c>
      <c r="D30" s="375" t="s">
        <v>1086</v>
      </c>
      <c r="E30" s="533">
        <v>0.224</v>
      </c>
      <c r="F30" s="533">
        <v>0.19570000000000001</v>
      </c>
      <c r="G30" s="533">
        <v>0.18290000000000001</v>
      </c>
      <c r="H30" s="533">
        <v>0.17860000000000001</v>
      </c>
      <c r="I30" s="533">
        <v>0.17899999999999999</v>
      </c>
      <c r="J30" s="720"/>
    </row>
    <row r="31" spans="3:11" ht="27.75" customHeight="1">
      <c r="C31" s="374">
        <v>14</v>
      </c>
      <c r="D31" s="375" t="s">
        <v>1087</v>
      </c>
      <c r="E31" s="533">
        <f t="shared" ref="E31:G31" si="5">E18/E21</f>
        <v>0.22399495944873837</v>
      </c>
      <c r="F31" s="533">
        <f t="shared" si="5"/>
        <v>0.1956823104070102</v>
      </c>
      <c r="G31" s="533">
        <f t="shared" si="5"/>
        <v>0.18292826282093824</v>
      </c>
      <c r="H31" s="533">
        <f>H18/H21</f>
        <v>0.17855595364915594</v>
      </c>
      <c r="I31" s="793">
        <v>0.17799999999999999</v>
      </c>
    </row>
    <row r="32" spans="3:11" ht="27.75" customHeight="1" thickBot="1">
      <c r="C32" s="377" t="s">
        <v>1088</v>
      </c>
      <c r="D32" s="378" t="s">
        <v>1089</v>
      </c>
      <c r="E32" s="534">
        <f t="shared" ref="E32:G32" si="6">E19/E21</f>
        <v>0.22399495944873837</v>
      </c>
      <c r="F32" s="534">
        <f t="shared" si="6"/>
        <v>0.1956823104070102</v>
      </c>
      <c r="G32" s="534">
        <f t="shared" si="6"/>
        <v>0.18292826282093824</v>
      </c>
      <c r="H32" s="534">
        <f>H19/H21</f>
        <v>0.17855595364915594</v>
      </c>
      <c r="I32" s="794">
        <v>0.17899999999999999</v>
      </c>
    </row>
    <row r="33" spans="3:9" ht="15" customHeight="1">
      <c r="C33" s="998" t="s">
        <v>1090</v>
      </c>
      <c r="D33" s="998"/>
      <c r="E33" s="998"/>
      <c r="F33" s="998"/>
      <c r="G33" s="998"/>
      <c r="H33" s="998"/>
      <c r="I33" s="998"/>
    </row>
    <row r="34" spans="3:9" ht="18.75" customHeight="1">
      <c r="C34" s="374">
        <v>15</v>
      </c>
      <c r="D34" s="375" t="s">
        <v>1091</v>
      </c>
      <c r="E34" s="376">
        <v>31262608.241999999</v>
      </c>
      <c r="F34" s="376">
        <v>29479740.144000001</v>
      </c>
      <c r="G34" s="376">
        <v>26806193.806000002</v>
      </c>
      <c r="H34" s="376">
        <v>26448492.210000001</v>
      </c>
      <c r="I34" s="376">
        <v>26777894.594000001</v>
      </c>
    </row>
    <row r="35" spans="3:9" ht="18.75" customHeight="1">
      <c r="C35" s="374">
        <v>16</v>
      </c>
      <c r="D35" s="375" t="s">
        <v>1090</v>
      </c>
      <c r="E35" s="533">
        <v>2.3300000000000001E-2</v>
      </c>
      <c r="F35" s="533">
        <v>2.4400000000000002E-2</v>
      </c>
      <c r="G35" s="533">
        <v>2.7699999999999999E-2</v>
      </c>
      <c r="H35" s="533">
        <v>2.7400000000000001E-2</v>
      </c>
      <c r="I35" s="533">
        <v>2.7099999999999999E-2</v>
      </c>
    </row>
    <row r="36" spans="3:9" ht="27.75" customHeight="1">
      <c r="C36" s="374">
        <v>17</v>
      </c>
      <c r="D36" s="375" t="s">
        <v>1092</v>
      </c>
      <c r="E36" s="533">
        <v>2.3300000000000001E-2</v>
      </c>
      <c r="F36" s="533">
        <v>2.4400000000000002E-2</v>
      </c>
      <c r="G36" s="533">
        <v>2.7699999999999999E-2</v>
      </c>
      <c r="H36" s="533">
        <v>2.7400000000000001E-2</v>
      </c>
      <c r="I36" s="533">
        <v>2.69E-2</v>
      </c>
    </row>
    <row r="37" spans="3:9" ht="27.75" customHeight="1" thickBot="1">
      <c r="C37" s="426" t="s">
        <v>1093</v>
      </c>
      <c r="D37" s="427" t="s">
        <v>1094</v>
      </c>
      <c r="E37" s="535">
        <f t="shared" ref="E37:G37" si="7">E16/E34</f>
        <v>2.32854592094466E-2</v>
      </c>
      <c r="F37" s="535">
        <f t="shared" si="7"/>
        <v>2.4434947543003009E-2</v>
      </c>
      <c r="G37" s="535">
        <f t="shared" si="7"/>
        <v>2.7726254923727458E-2</v>
      </c>
      <c r="H37" s="535">
        <f>H16/H34</f>
        <v>2.744765407555155E-2</v>
      </c>
      <c r="I37" s="795">
        <v>2.7E-2</v>
      </c>
    </row>
    <row r="58" spans="1:2">
      <c r="A58" s="380"/>
      <c r="B58" s="380"/>
    </row>
    <row r="59" spans="1:2">
      <c r="A59" s="380"/>
      <c r="B59" s="380"/>
    </row>
    <row r="77" spans="1:2">
      <c r="A77" s="380"/>
      <c r="B77" s="381"/>
    </row>
    <row r="78" spans="1:2">
      <c r="A78" s="380"/>
      <c r="B78" s="381"/>
    </row>
  </sheetData>
  <sheetProtection algorithmName="SHA-512" hashValue="meTEJ/NkvigRIRPhy+bnJuGvI9SXAPIhcHVlsG+fKc4JPdrNX3ES8tiABFCMnJaDpWXSDu+S8jz950CF13CHfA==" saltValue="NLROF++MTPt1mW5yetd9jQ==" spinCount="100000" sheet="1" formatCells="0" formatColumns="0" formatRows="0" insertColumns="0" insertRows="0" insertHyperlinks="0" deleteColumns="0" deleteRows="0" sort="0" autoFilter="0" pivotTables="0"/>
  <mergeCells count="9">
    <mergeCell ref="C10:I10"/>
    <mergeCell ref="C20:I20"/>
    <mergeCell ref="C23:I23"/>
    <mergeCell ref="C33:I33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32"/>
  <sheetViews>
    <sheetView showGridLines="0" topLeftCell="A16" zoomScaleNormal="100" zoomScalePageLayoutView="130" workbookViewId="0">
      <selection activeCell="XFD14" sqref="XFD14"/>
    </sheetView>
  </sheetViews>
  <sheetFormatPr defaultColWidth="9" defaultRowHeight="14.4"/>
  <cols>
    <col min="1" max="1" width="5" style="23" customWidth="1"/>
    <col min="2" max="2" width="6.33203125" style="23" customWidth="1"/>
    <col min="3" max="3" width="7.33203125" style="72" customWidth="1"/>
    <col min="4" max="4" width="113.5546875" style="23" customWidth="1"/>
    <col min="5" max="5" width="22.88671875" style="23" customWidth="1"/>
    <col min="6" max="6" width="37.109375" style="47" customWidth="1"/>
    <col min="7" max="7" width="9" style="23" customWidth="1"/>
    <col min="8" max="16384" width="9" style="23"/>
  </cols>
  <sheetData>
    <row r="1" spans="3:10" ht="9" customHeight="1"/>
    <row r="2" spans="3:10" ht="8.25" customHeight="1"/>
    <row r="3" spans="3:10" ht="6.75" customHeight="1"/>
    <row r="4" spans="3:10" ht="21" customHeight="1">
      <c r="C4" s="434" t="s">
        <v>24</v>
      </c>
    </row>
    <row r="5" spans="3:10">
      <c r="C5" s="976" t="s">
        <v>978</v>
      </c>
      <c r="D5" s="1001"/>
    </row>
    <row r="6" spans="3:10" ht="9" customHeight="1" thickBot="1">
      <c r="C6" s="434"/>
    </row>
    <row r="7" spans="3:10" ht="16.2" customHeight="1">
      <c r="C7" s="435"/>
      <c r="D7" s="260"/>
      <c r="E7" s="444" t="s">
        <v>262</v>
      </c>
      <c r="F7" s="444" t="s">
        <v>263</v>
      </c>
    </row>
    <row r="8" spans="3:10" ht="49.5" customHeight="1" thickBot="1">
      <c r="C8" s="256"/>
      <c r="D8" s="256"/>
      <c r="E8" s="384" t="s">
        <v>264</v>
      </c>
      <c r="F8" s="385" t="s">
        <v>265</v>
      </c>
    </row>
    <row r="9" spans="3:10" ht="15" thickBot="1">
      <c r="C9" s="1002" t="s">
        <v>266</v>
      </c>
      <c r="D9" s="1003"/>
      <c r="E9" s="1003"/>
      <c r="F9" s="1003"/>
    </row>
    <row r="10" spans="3:10">
      <c r="C10" s="436">
        <v>1</v>
      </c>
      <c r="D10" s="156" t="s">
        <v>267</v>
      </c>
      <c r="E10" s="66">
        <v>758812.12199999997</v>
      </c>
      <c r="F10" s="946" t="s">
        <v>1452</v>
      </c>
    </row>
    <row r="11" spans="3:10">
      <c r="C11" s="437"/>
      <c r="D11" s="48" t="s">
        <v>268</v>
      </c>
      <c r="E11" s="46">
        <v>0</v>
      </c>
      <c r="F11" s="947" t="s">
        <v>1185</v>
      </c>
    </row>
    <row r="12" spans="3:10">
      <c r="C12" s="437"/>
      <c r="D12" s="48" t="s">
        <v>269</v>
      </c>
      <c r="E12" s="46">
        <v>0</v>
      </c>
      <c r="F12" s="947" t="s">
        <v>1185</v>
      </c>
    </row>
    <row r="13" spans="3:10">
      <c r="C13" s="437"/>
      <c r="D13" s="48" t="s">
        <v>270</v>
      </c>
      <c r="E13" s="46">
        <v>0</v>
      </c>
      <c r="F13" s="947" t="s">
        <v>1185</v>
      </c>
    </row>
    <row r="14" spans="3:10">
      <c r="C14" s="437">
        <v>2</v>
      </c>
      <c r="D14" s="48" t="s">
        <v>271</v>
      </c>
      <c r="E14" s="46">
        <v>-76069.171000000002</v>
      </c>
      <c r="F14" s="947" t="s">
        <v>1453</v>
      </c>
    </row>
    <row r="15" spans="3:10">
      <c r="C15" s="437">
        <v>3</v>
      </c>
      <c r="D15" s="48" t="s">
        <v>272</v>
      </c>
      <c r="E15" s="46">
        <v>121545.344</v>
      </c>
      <c r="F15" s="947" t="s">
        <v>1454</v>
      </c>
      <c r="J15" s="49"/>
    </row>
    <row r="16" spans="3:10">
      <c r="C16" s="437" t="s">
        <v>273</v>
      </c>
      <c r="D16" s="48" t="s">
        <v>274</v>
      </c>
      <c r="E16" s="46">
        <v>24500</v>
      </c>
      <c r="F16" s="947" t="s">
        <v>1455</v>
      </c>
    </row>
    <row r="17" spans="3:6">
      <c r="C17" s="437">
        <v>4</v>
      </c>
      <c r="D17" s="48" t="s">
        <v>275</v>
      </c>
      <c r="E17" s="46">
        <v>0</v>
      </c>
      <c r="F17" s="44" t="s">
        <v>1185</v>
      </c>
    </row>
    <row r="18" spans="3:6">
      <c r="C18" s="437">
        <v>5</v>
      </c>
      <c r="D18" s="48" t="s">
        <v>276</v>
      </c>
      <c r="E18" s="46">
        <v>0</v>
      </c>
      <c r="F18" s="44" t="s">
        <v>1185</v>
      </c>
    </row>
    <row r="19" spans="3:6">
      <c r="C19" s="437" t="s">
        <v>277</v>
      </c>
      <c r="D19" s="48" t="s">
        <v>278</v>
      </c>
      <c r="E19" s="46">
        <v>0</v>
      </c>
      <c r="F19" s="44" t="s">
        <v>1185</v>
      </c>
    </row>
    <row r="20" spans="3:6">
      <c r="C20" s="438">
        <v>6</v>
      </c>
      <c r="D20" s="51" t="s">
        <v>279</v>
      </c>
      <c r="E20" s="52">
        <v>828788.29500000004</v>
      </c>
      <c r="F20" s="50" t="s">
        <v>1185</v>
      </c>
    </row>
    <row r="21" spans="3:6" ht="15" thickBot="1">
      <c r="C21" s="1004" t="s">
        <v>280</v>
      </c>
      <c r="D21" s="1005"/>
      <c r="E21" s="1005"/>
      <c r="F21" s="1005"/>
    </row>
    <row r="22" spans="3:6">
      <c r="C22" s="436">
        <v>7</v>
      </c>
      <c r="D22" s="156" t="s">
        <v>281</v>
      </c>
      <c r="E22" s="66">
        <v>-10006.688</v>
      </c>
      <c r="F22" s="154" t="s">
        <v>1185</v>
      </c>
    </row>
    <row r="23" spans="3:6">
      <c r="C23" s="437">
        <v>8</v>
      </c>
      <c r="D23" s="48" t="s">
        <v>282</v>
      </c>
      <c r="E23" s="46">
        <v>-35892.017999999996</v>
      </c>
      <c r="F23" s="947" t="s">
        <v>1456</v>
      </c>
    </row>
    <row r="24" spans="3:6">
      <c r="C24" s="437">
        <v>9</v>
      </c>
      <c r="D24" s="48" t="s">
        <v>127</v>
      </c>
      <c r="E24" s="46">
        <v>0</v>
      </c>
      <c r="F24" s="44" t="s">
        <v>1185</v>
      </c>
    </row>
    <row r="25" spans="3:6" ht="20.399999999999999">
      <c r="C25" s="437">
        <v>10</v>
      </c>
      <c r="D25" s="48" t="s">
        <v>283</v>
      </c>
      <c r="E25" s="46">
        <v>0</v>
      </c>
      <c r="F25" s="44" t="s">
        <v>1185</v>
      </c>
    </row>
    <row r="26" spans="3:6" ht="20.399999999999999">
      <c r="C26" s="437">
        <v>11</v>
      </c>
      <c r="D26" s="48" t="s">
        <v>284</v>
      </c>
      <c r="E26" s="46">
        <v>0</v>
      </c>
      <c r="F26" s="44" t="s">
        <v>1185</v>
      </c>
    </row>
    <row r="27" spans="3:6">
      <c r="C27" s="437">
        <v>12</v>
      </c>
      <c r="D27" s="48" t="s">
        <v>285</v>
      </c>
      <c r="E27" s="46">
        <v>0</v>
      </c>
      <c r="F27" s="44" t="s">
        <v>1185</v>
      </c>
    </row>
    <row r="28" spans="3:6">
      <c r="C28" s="437">
        <v>13</v>
      </c>
      <c r="D28" s="48" t="s">
        <v>286</v>
      </c>
      <c r="E28" s="46">
        <v>0</v>
      </c>
      <c r="F28" s="44" t="s">
        <v>1185</v>
      </c>
    </row>
    <row r="29" spans="3:6">
      <c r="C29" s="437">
        <v>14</v>
      </c>
      <c r="D29" s="48" t="s">
        <v>287</v>
      </c>
      <c r="E29" s="46">
        <v>0</v>
      </c>
      <c r="F29" s="44" t="s">
        <v>1185</v>
      </c>
    </row>
    <row r="30" spans="3:6">
      <c r="C30" s="437">
        <v>15</v>
      </c>
      <c r="D30" s="48" t="s">
        <v>288</v>
      </c>
      <c r="E30" s="46">
        <v>0</v>
      </c>
      <c r="F30" s="44" t="s">
        <v>1185</v>
      </c>
    </row>
    <row r="31" spans="3:6">
      <c r="C31" s="437">
        <v>16</v>
      </c>
      <c r="D31" s="48" t="s">
        <v>289</v>
      </c>
      <c r="E31" s="46">
        <v>-52787.474000000002</v>
      </c>
      <c r="F31" s="44" t="s">
        <v>1185</v>
      </c>
    </row>
    <row r="32" spans="3:6" ht="20.399999999999999">
      <c r="C32" s="437">
        <v>17</v>
      </c>
      <c r="D32" s="48" t="s">
        <v>290</v>
      </c>
      <c r="E32" s="46">
        <v>0</v>
      </c>
      <c r="F32" s="44" t="s">
        <v>1185</v>
      </c>
    </row>
    <row r="33" spans="3:7" ht="20.399999999999999">
      <c r="C33" s="437">
        <v>18</v>
      </c>
      <c r="D33" s="48" t="s">
        <v>291</v>
      </c>
      <c r="E33" s="46">
        <v>0</v>
      </c>
      <c r="F33" s="44" t="s">
        <v>1185</v>
      </c>
    </row>
    <row r="34" spans="3:7" ht="20.399999999999999">
      <c r="C34" s="437">
        <v>19</v>
      </c>
      <c r="D34" s="48" t="s">
        <v>292</v>
      </c>
      <c r="E34" s="46">
        <v>0</v>
      </c>
      <c r="F34" s="44" t="s">
        <v>1185</v>
      </c>
    </row>
    <row r="35" spans="3:7">
      <c r="C35" s="437">
        <v>20</v>
      </c>
      <c r="D35" s="48" t="s">
        <v>127</v>
      </c>
      <c r="E35" s="46">
        <v>0</v>
      </c>
      <c r="F35" s="44" t="s">
        <v>1185</v>
      </c>
    </row>
    <row r="36" spans="3:7">
      <c r="C36" s="437" t="s">
        <v>293</v>
      </c>
      <c r="D36" s="48" t="s">
        <v>294</v>
      </c>
      <c r="E36" s="46">
        <v>0</v>
      </c>
      <c r="F36" s="44" t="s">
        <v>1185</v>
      </c>
    </row>
    <row r="37" spans="3:7">
      <c r="C37" s="437" t="s">
        <v>295</v>
      </c>
      <c r="D37" s="48" t="s">
        <v>296</v>
      </c>
      <c r="E37" s="46">
        <v>0</v>
      </c>
      <c r="F37" s="44" t="s">
        <v>1185</v>
      </c>
    </row>
    <row r="38" spans="3:7">
      <c r="C38" s="437" t="s">
        <v>297</v>
      </c>
      <c r="D38" s="48" t="s">
        <v>298</v>
      </c>
      <c r="E38" s="46">
        <v>0</v>
      </c>
      <c r="F38" s="44" t="s">
        <v>1185</v>
      </c>
    </row>
    <row r="39" spans="3:7">
      <c r="C39" s="437" t="s">
        <v>299</v>
      </c>
      <c r="D39" s="48" t="s">
        <v>300</v>
      </c>
      <c r="E39" s="46">
        <v>0</v>
      </c>
      <c r="F39" s="44" t="s">
        <v>1185</v>
      </c>
    </row>
    <row r="40" spans="3:7" ht="20.399999999999999">
      <c r="C40" s="437">
        <v>21</v>
      </c>
      <c r="D40" s="48" t="s">
        <v>301</v>
      </c>
      <c r="E40" s="46">
        <v>-1418.3140000000001</v>
      </c>
      <c r="F40" s="947" t="s">
        <v>1457</v>
      </c>
    </row>
    <row r="41" spans="3:7">
      <c r="C41" s="437">
        <v>22</v>
      </c>
      <c r="D41" s="48" t="s">
        <v>302</v>
      </c>
      <c r="E41" s="46">
        <v>0</v>
      </c>
      <c r="F41" s="44" t="s">
        <v>1185</v>
      </c>
    </row>
    <row r="42" spans="3:7" ht="20.399999999999999">
      <c r="C42" s="437">
        <v>23</v>
      </c>
      <c r="D42" s="48" t="s">
        <v>303</v>
      </c>
      <c r="E42" s="46">
        <v>0</v>
      </c>
      <c r="F42" s="44" t="s">
        <v>1185</v>
      </c>
    </row>
    <row r="43" spans="3:7">
      <c r="C43" s="437">
        <v>24</v>
      </c>
      <c r="D43" s="48" t="s">
        <v>127</v>
      </c>
      <c r="E43" s="46">
        <v>0</v>
      </c>
      <c r="F43" s="44" t="s">
        <v>1185</v>
      </c>
    </row>
    <row r="44" spans="3:7">
      <c r="C44" s="437">
        <v>25</v>
      </c>
      <c r="D44" s="48" t="s">
        <v>304</v>
      </c>
      <c r="E44" s="46">
        <v>0</v>
      </c>
      <c r="F44" s="44" t="s">
        <v>1185</v>
      </c>
    </row>
    <row r="45" spans="3:7">
      <c r="C45" s="437" t="s">
        <v>305</v>
      </c>
      <c r="D45" s="48" t="s">
        <v>306</v>
      </c>
      <c r="E45" s="46">
        <v>0</v>
      </c>
      <c r="F45" s="44" t="s">
        <v>1185</v>
      </c>
    </row>
    <row r="46" spans="3:7" ht="30.6">
      <c r="C46" s="437" t="s">
        <v>307</v>
      </c>
      <c r="D46" s="48" t="s">
        <v>308</v>
      </c>
      <c r="E46" s="46">
        <v>0</v>
      </c>
      <c r="F46" s="44" t="s">
        <v>1185</v>
      </c>
    </row>
    <row r="47" spans="3:7">
      <c r="C47" s="437">
        <v>26</v>
      </c>
      <c r="D47" s="48" t="s">
        <v>127</v>
      </c>
      <c r="E47" s="46">
        <v>0</v>
      </c>
      <c r="F47" s="44" t="s">
        <v>1185</v>
      </c>
    </row>
    <row r="48" spans="3:7">
      <c r="C48" s="437">
        <v>27</v>
      </c>
      <c r="D48" s="48" t="s">
        <v>309</v>
      </c>
      <c r="E48" s="46">
        <v>0</v>
      </c>
      <c r="F48" s="44" t="s">
        <v>1185</v>
      </c>
      <c r="G48" s="53"/>
    </row>
    <row r="49" spans="3:7">
      <c r="C49" s="437" t="s">
        <v>310</v>
      </c>
      <c r="D49" s="48" t="s">
        <v>311</v>
      </c>
      <c r="E49" s="46">
        <v>-719.61199999999997</v>
      </c>
      <c r="F49" s="44" t="s">
        <v>1185</v>
      </c>
      <c r="G49" s="53"/>
    </row>
    <row r="50" spans="3:7">
      <c r="C50" s="438">
        <v>28</v>
      </c>
      <c r="D50" s="51" t="s">
        <v>312</v>
      </c>
      <c r="E50" s="52">
        <v>-100824.106</v>
      </c>
      <c r="F50" s="50" t="s">
        <v>1185</v>
      </c>
    </row>
    <row r="51" spans="3:7">
      <c r="C51" s="438">
        <v>29</v>
      </c>
      <c r="D51" s="51" t="s">
        <v>151</v>
      </c>
      <c r="E51" s="52">
        <v>727964.18900000001</v>
      </c>
      <c r="F51" s="50" t="s">
        <v>1185</v>
      </c>
    </row>
    <row r="52" spans="3:7" ht="15" thickBot="1">
      <c r="C52" s="1004" t="s">
        <v>313</v>
      </c>
      <c r="D52" s="1005"/>
      <c r="E52" s="1005"/>
      <c r="F52" s="1005"/>
    </row>
    <row r="53" spans="3:7">
      <c r="C53" s="436">
        <v>30</v>
      </c>
      <c r="D53" s="156" t="s">
        <v>314</v>
      </c>
      <c r="E53" s="66">
        <v>0</v>
      </c>
      <c r="F53" s="154" t="s">
        <v>1185</v>
      </c>
    </row>
    <row r="54" spans="3:7">
      <c r="C54" s="437">
        <v>31</v>
      </c>
      <c r="D54" s="48" t="s">
        <v>315</v>
      </c>
      <c r="E54" s="46">
        <v>0</v>
      </c>
      <c r="F54" s="44" t="s">
        <v>1185</v>
      </c>
    </row>
    <row r="55" spans="3:7">
      <c r="C55" s="437">
        <v>32</v>
      </c>
      <c r="D55" s="48" t="s">
        <v>316</v>
      </c>
      <c r="E55" s="46">
        <v>0</v>
      </c>
      <c r="F55" s="44" t="s">
        <v>1185</v>
      </c>
    </row>
    <row r="56" spans="3:7">
      <c r="C56" s="437">
        <v>33</v>
      </c>
      <c r="D56" s="48" t="s">
        <v>317</v>
      </c>
      <c r="E56" s="46">
        <v>0</v>
      </c>
      <c r="F56" s="44" t="s">
        <v>1185</v>
      </c>
    </row>
    <row r="57" spans="3:7" s="54" customFormat="1">
      <c r="C57" s="437" t="s">
        <v>318</v>
      </c>
      <c r="D57" s="48" t="s">
        <v>319</v>
      </c>
      <c r="E57" s="46">
        <v>0</v>
      </c>
      <c r="F57" s="44" t="s">
        <v>1185</v>
      </c>
    </row>
    <row r="58" spans="3:7" s="54" customFormat="1">
      <c r="C58" s="437" t="s">
        <v>320</v>
      </c>
      <c r="D58" s="48" t="s">
        <v>321</v>
      </c>
      <c r="E58" s="46">
        <v>0</v>
      </c>
      <c r="F58" s="44" t="s">
        <v>1185</v>
      </c>
    </row>
    <row r="59" spans="3:7" ht="20.399999999999999">
      <c r="C59" s="437">
        <v>34</v>
      </c>
      <c r="D59" s="48" t="s">
        <v>322</v>
      </c>
      <c r="E59" s="46">
        <v>0</v>
      </c>
      <c r="F59" s="44" t="s">
        <v>1185</v>
      </c>
    </row>
    <row r="60" spans="3:7">
      <c r="C60" s="437">
        <v>35</v>
      </c>
      <c r="D60" s="48" t="s">
        <v>323</v>
      </c>
      <c r="E60" s="46">
        <v>0</v>
      </c>
      <c r="F60" s="44" t="s">
        <v>1185</v>
      </c>
    </row>
    <row r="61" spans="3:7" ht="15" thickBot="1">
      <c r="C61" s="439">
        <v>36</v>
      </c>
      <c r="D61" s="429" t="s">
        <v>324</v>
      </c>
      <c r="E61" s="430">
        <v>0</v>
      </c>
      <c r="F61" s="428" t="s">
        <v>1185</v>
      </c>
    </row>
    <row r="62" spans="3:7" ht="15" thickBot="1">
      <c r="C62" s="1002" t="s">
        <v>325</v>
      </c>
      <c r="D62" s="1003"/>
      <c r="E62" s="1003"/>
      <c r="F62" s="1003"/>
    </row>
    <row r="63" spans="3:7">
      <c r="C63" s="436">
        <v>37</v>
      </c>
      <c r="D63" s="156" t="s">
        <v>326</v>
      </c>
      <c r="E63" s="66">
        <v>0</v>
      </c>
      <c r="F63" s="154" t="s">
        <v>1185</v>
      </c>
    </row>
    <row r="64" spans="3:7" ht="20.399999999999999">
      <c r="C64" s="437">
        <v>38</v>
      </c>
      <c r="D64" s="48" t="s">
        <v>327</v>
      </c>
      <c r="E64" s="46">
        <v>0</v>
      </c>
      <c r="F64" s="44" t="s">
        <v>1185</v>
      </c>
    </row>
    <row r="65" spans="2:6" ht="20.399999999999999">
      <c r="C65" s="437">
        <v>39</v>
      </c>
      <c r="D65" s="48" t="s">
        <v>328</v>
      </c>
      <c r="E65" s="46">
        <v>0</v>
      </c>
      <c r="F65" s="44" t="s">
        <v>1185</v>
      </c>
    </row>
    <row r="66" spans="2:6" ht="20.399999999999999">
      <c r="C66" s="437">
        <v>40</v>
      </c>
      <c r="D66" s="48" t="s">
        <v>329</v>
      </c>
      <c r="E66" s="46">
        <v>0</v>
      </c>
      <c r="F66" s="44" t="s">
        <v>1185</v>
      </c>
    </row>
    <row r="67" spans="2:6">
      <c r="C67" s="437">
        <v>41</v>
      </c>
      <c r="D67" s="48" t="s">
        <v>127</v>
      </c>
      <c r="E67" s="46">
        <v>0</v>
      </c>
      <c r="F67" s="44" t="s">
        <v>1185</v>
      </c>
    </row>
    <row r="68" spans="2:6">
      <c r="C68" s="437">
        <v>42</v>
      </c>
      <c r="D68" s="48" t="s">
        <v>330</v>
      </c>
      <c r="E68" s="46">
        <v>0</v>
      </c>
      <c r="F68" s="44" t="s">
        <v>1185</v>
      </c>
    </row>
    <row r="69" spans="2:6">
      <c r="C69" s="437" t="s">
        <v>331</v>
      </c>
      <c r="D69" s="48" t="s">
        <v>332</v>
      </c>
      <c r="E69" s="46">
        <v>0</v>
      </c>
      <c r="F69" s="44" t="s">
        <v>1185</v>
      </c>
    </row>
    <row r="70" spans="2:6">
      <c r="C70" s="438">
        <v>43</v>
      </c>
      <c r="D70" s="51" t="s">
        <v>333</v>
      </c>
      <c r="E70" s="52">
        <v>0</v>
      </c>
      <c r="F70" s="50" t="s">
        <v>1185</v>
      </c>
    </row>
    <row r="71" spans="2:6">
      <c r="C71" s="438">
        <v>44</v>
      </c>
      <c r="D71" s="51" t="s">
        <v>334</v>
      </c>
      <c r="E71" s="52">
        <v>0</v>
      </c>
      <c r="F71" s="50" t="s">
        <v>1185</v>
      </c>
    </row>
    <row r="72" spans="2:6">
      <c r="C72" s="438">
        <v>45</v>
      </c>
      <c r="D72" s="51" t="s">
        <v>335</v>
      </c>
      <c r="E72" s="52">
        <v>727964.18900000001</v>
      </c>
      <c r="F72" s="50" t="s">
        <v>1185</v>
      </c>
    </row>
    <row r="73" spans="2:6" ht="15" thickBot="1">
      <c r="C73" s="1004" t="s">
        <v>336</v>
      </c>
      <c r="D73" s="1005"/>
      <c r="E73" s="1005"/>
      <c r="F73" s="1005"/>
    </row>
    <row r="74" spans="2:6">
      <c r="C74" s="436">
        <v>46</v>
      </c>
      <c r="D74" s="156" t="s">
        <v>314</v>
      </c>
      <c r="E74" s="66">
        <v>442125.76299999998</v>
      </c>
      <c r="F74" s="946" t="s">
        <v>1458</v>
      </c>
    </row>
    <row r="75" spans="2:6">
      <c r="C75" s="437">
        <v>47</v>
      </c>
      <c r="D75" s="48" t="s">
        <v>337</v>
      </c>
      <c r="E75" s="46">
        <v>0</v>
      </c>
      <c r="F75" s="44" t="s">
        <v>1185</v>
      </c>
    </row>
    <row r="76" spans="2:6" s="54" customFormat="1">
      <c r="B76" s="25"/>
      <c r="C76" s="437" t="s">
        <v>338</v>
      </c>
      <c r="D76" s="48" t="s">
        <v>339</v>
      </c>
      <c r="E76" s="46">
        <v>0</v>
      </c>
      <c r="F76" s="44" t="s">
        <v>1185</v>
      </c>
    </row>
    <row r="77" spans="2:6" s="54" customFormat="1">
      <c r="B77" s="25"/>
      <c r="C77" s="437" t="s">
        <v>340</v>
      </c>
      <c r="D77" s="48" t="s">
        <v>341</v>
      </c>
      <c r="E77" s="46">
        <v>0</v>
      </c>
      <c r="F77" s="44" t="s">
        <v>1185</v>
      </c>
    </row>
    <row r="78" spans="2:6" ht="20.399999999999999">
      <c r="C78" s="437">
        <v>48</v>
      </c>
      <c r="D78" s="48" t="s">
        <v>342</v>
      </c>
      <c r="E78" s="46">
        <v>0</v>
      </c>
      <c r="F78" s="44" t="s">
        <v>1185</v>
      </c>
    </row>
    <row r="79" spans="2:6">
      <c r="C79" s="437">
        <v>49</v>
      </c>
      <c r="D79" s="48" t="s">
        <v>343</v>
      </c>
      <c r="E79" s="46">
        <v>0</v>
      </c>
      <c r="F79" s="44" t="s">
        <v>1185</v>
      </c>
    </row>
    <row r="80" spans="2:6">
      <c r="C80" s="437">
        <v>50</v>
      </c>
      <c r="D80" s="48" t="s">
        <v>344</v>
      </c>
      <c r="E80" s="46">
        <v>0</v>
      </c>
      <c r="F80" s="44" t="s">
        <v>1185</v>
      </c>
    </row>
    <row r="81" spans="3:6" ht="15" thickBot="1">
      <c r="C81" s="439">
        <v>51</v>
      </c>
      <c r="D81" s="429" t="s">
        <v>345</v>
      </c>
      <c r="E81" s="430">
        <v>442125.76299999998</v>
      </c>
      <c r="F81" s="428" t="s">
        <v>1185</v>
      </c>
    </row>
    <row r="82" spans="3:6" ht="15" thickBot="1">
      <c r="C82" s="1002" t="s">
        <v>346</v>
      </c>
      <c r="D82" s="1003"/>
      <c r="E82" s="1003"/>
      <c r="F82" s="1003"/>
    </row>
    <row r="83" spans="3:6" ht="31.2" customHeight="1">
      <c r="C83" s="436">
        <v>52</v>
      </c>
      <c r="D83" s="156" t="s">
        <v>347</v>
      </c>
      <c r="E83" s="66">
        <v>0</v>
      </c>
      <c r="F83" s="154" t="s">
        <v>1185</v>
      </c>
    </row>
    <row r="84" spans="3:6" ht="20.399999999999999">
      <c r="C84" s="437">
        <v>53</v>
      </c>
      <c r="D84" s="48" t="s">
        <v>348</v>
      </c>
      <c r="E84" s="46">
        <v>0</v>
      </c>
      <c r="F84" s="44" t="s">
        <v>1185</v>
      </c>
    </row>
    <row r="85" spans="3:6" ht="20.399999999999999">
      <c r="C85" s="437">
        <v>54</v>
      </c>
      <c r="D85" s="48" t="s">
        <v>349</v>
      </c>
      <c r="E85" s="46">
        <v>0</v>
      </c>
      <c r="F85" s="44" t="s">
        <v>1185</v>
      </c>
    </row>
    <row r="86" spans="3:6">
      <c r="C86" s="437" t="s">
        <v>350</v>
      </c>
      <c r="D86" s="48" t="s">
        <v>127</v>
      </c>
      <c r="E86" s="46">
        <v>0</v>
      </c>
      <c r="F86" s="44" t="s">
        <v>1185</v>
      </c>
    </row>
    <row r="87" spans="3:6" ht="20.399999999999999">
      <c r="C87" s="437">
        <v>55</v>
      </c>
      <c r="D87" s="48" t="s">
        <v>351</v>
      </c>
      <c r="E87" s="46">
        <v>0</v>
      </c>
      <c r="F87" s="44" t="s">
        <v>1185</v>
      </c>
    </row>
    <row r="88" spans="3:6">
      <c r="C88" s="437">
        <v>56</v>
      </c>
      <c r="D88" s="48" t="s">
        <v>127</v>
      </c>
      <c r="E88" s="46">
        <v>0</v>
      </c>
      <c r="F88" s="44" t="s">
        <v>1185</v>
      </c>
    </row>
    <row r="89" spans="3:6">
      <c r="C89" s="437" t="s">
        <v>352</v>
      </c>
      <c r="D89" s="48" t="s">
        <v>353</v>
      </c>
      <c r="E89" s="46">
        <v>0</v>
      </c>
      <c r="F89" s="44" t="s">
        <v>1185</v>
      </c>
    </row>
    <row r="90" spans="3:6">
      <c r="C90" s="437" t="s">
        <v>354</v>
      </c>
      <c r="D90" s="48" t="s">
        <v>355</v>
      </c>
      <c r="E90" s="46">
        <v>0</v>
      </c>
      <c r="F90" s="44" t="s">
        <v>1185</v>
      </c>
    </row>
    <row r="91" spans="3:6">
      <c r="C91" s="438">
        <v>57</v>
      </c>
      <c r="D91" s="51" t="s">
        <v>355</v>
      </c>
      <c r="E91" s="52">
        <v>0</v>
      </c>
      <c r="F91" s="50" t="s">
        <v>1185</v>
      </c>
    </row>
    <row r="92" spans="3:6">
      <c r="C92" s="438">
        <v>58</v>
      </c>
      <c r="D92" s="51" t="s">
        <v>356</v>
      </c>
      <c r="E92" s="52">
        <v>442125.76299999998</v>
      </c>
      <c r="F92" s="50" t="s">
        <v>1185</v>
      </c>
    </row>
    <row r="93" spans="3:6">
      <c r="C93" s="438">
        <v>59</v>
      </c>
      <c r="D93" s="51" t="s">
        <v>357</v>
      </c>
      <c r="E93" s="52">
        <v>1170089.952</v>
      </c>
      <c r="F93" s="50" t="s">
        <v>1185</v>
      </c>
    </row>
    <row r="94" spans="3:6" ht="15" thickBot="1">
      <c r="C94" s="439">
        <v>60</v>
      </c>
      <c r="D94" s="429" t="s">
        <v>155</v>
      </c>
      <c r="E94" s="430">
        <v>5223733.4040000001</v>
      </c>
      <c r="F94" s="428" t="s">
        <v>1185</v>
      </c>
    </row>
    <row r="95" spans="3:6" ht="15" thickBot="1">
      <c r="C95" s="1002" t="s">
        <v>358</v>
      </c>
      <c r="D95" s="1003"/>
      <c r="E95" s="1003"/>
      <c r="F95" s="1003"/>
    </row>
    <row r="96" spans="3:6">
      <c r="C96" s="436">
        <v>61</v>
      </c>
      <c r="D96" s="156" t="s">
        <v>359</v>
      </c>
      <c r="E96" s="341">
        <v>0.1394</v>
      </c>
      <c r="F96" s="154" t="s">
        <v>1185</v>
      </c>
    </row>
    <row r="97" spans="3:6">
      <c r="C97" s="437">
        <v>62</v>
      </c>
      <c r="D97" s="48" t="s">
        <v>360</v>
      </c>
      <c r="E97" s="340">
        <v>0.1394</v>
      </c>
      <c r="F97" s="44" t="s">
        <v>1185</v>
      </c>
    </row>
    <row r="98" spans="3:6">
      <c r="C98" s="437">
        <v>63</v>
      </c>
      <c r="D98" s="48" t="s">
        <v>361</v>
      </c>
      <c r="E98" s="340">
        <v>0.224</v>
      </c>
      <c r="F98" s="44" t="s">
        <v>1185</v>
      </c>
    </row>
    <row r="99" spans="3:6">
      <c r="C99" s="437">
        <v>64</v>
      </c>
      <c r="D99" s="48" t="s">
        <v>362</v>
      </c>
      <c r="E99" s="340">
        <v>7.2499999999999995E-2</v>
      </c>
      <c r="F99" s="44" t="s">
        <v>1185</v>
      </c>
    </row>
    <row r="100" spans="3:6">
      <c r="C100" s="437">
        <v>65</v>
      </c>
      <c r="D100" s="48" t="s">
        <v>363</v>
      </c>
      <c r="E100" s="340">
        <v>2.5000000000000001E-2</v>
      </c>
      <c r="F100" s="44" t="s">
        <v>1185</v>
      </c>
    </row>
    <row r="101" spans="3:6">
      <c r="C101" s="437">
        <v>66</v>
      </c>
      <c r="D101" s="48" t="s">
        <v>364</v>
      </c>
      <c r="E101" s="340">
        <v>0</v>
      </c>
      <c r="F101" s="44" t="s">
        <v>1185</v>
      </c>
    </row>
    <row r="102" spans="3:6">
      <c r="C102" s="437">
        <v>67</v>
      </c>
      <c r="D102" s="48" t="s">
        <v>365</v>
      </c>
      <c r="E102" s="340">
        <v>0</v>
      </c>
      <c r="F102" s="44" t="s">
        <v>1185</v>
      </c>
    </row>
    <row r="103" spans="3:6">
      <c r="C103" s="437" t="s">
        <v>366</v>
      </c>
      <c r="D103" s="48" t="s">
        <v>367</v>
      </c>
      <c r="E103" s="340">
        <v>2.5000000000000001E-3</v>
      </c>
      <c r="F103" s="44" t="s">
        <v>1185</v>
      </c>
    </row>
    <row r="104" spans="3:6">
      <c r="C104" s="437" t="s">
        <v>368</v>
      </c>
      <c r="D104" s="48" t="s">
        <v>369</v>
      </c>
      <c r="E104" s="340">
        <v>0</v>
      </c>
      <c r="F104" s="44" t="s">
        <v>1185</v>
      </c>
    </row>
    <row r="105" spans="3:6" ht="15" thickBot="1">
      <c r="C105" s="439">
        <v>68</v>
      </c>
      <c r="D105" s="429" t="s">
        <v>370</v>
      </c>
      <c r="E105" s="431">
        <v>7.9399999999999998E-2</v>
      </c>
      <c r="F105" s="428" t="s">
        <v>1185</v>
      </c>
    </row>
    <row r="106" spans="3:6" ht="15" thickBot="1">
      <c r="C106" s="1002" t="s">
        <v>371</v>
      </c>
      <c r="D106" s="1003"/>
      <c r="E106" s="1003"/>
      <c r="F106" s="1003"/>
    </row>
    <row r="107" spans="3:6">
      <c r="C107" s="436">
        <v>69</v>
      </c>
      <c r="D107" s="155" t="s">
        <v>127</v>
      </c>
      <c r="E107" s="66">
        <v>0</v>
      </c>
      <c r="F107" s="154" t="s">
        <v>1185</v>
      </c>
    </row>
    <row r="108" spans="3:6">
      <c r="C108" s="437">
        <v>70</v>
      </c>
      <c r="D108" s="45" t="s">
        <v>127</v>
      </c>
      <c r="E108" s="46">
        <v>0</v>
      </c>
      <c r="F108" s="44" t="s">
        <v>1185</v>
      </c>
    </row>
    <row r="109" spans="3:6" ht="15" thickBot="1">
      <c r="C109" s="440">
        <v>71</v>
      </c>
      <c r="D109" s="401" t="s">
        <v>127</v>
      </c>
      <c r="E109" s="165">
        <v>0</v>
      </c>
      <c r="F109" s="400" t="s">
        <v>1185</v>
      </c>
    </row>
    <row r="110" spans="3:6" ht="15" thickBot="1">
      <c r="C110" s="1002" t="s">
        <v>372</v>
      </c>
      <c r="D110" s="1003"/>
      <c r="E110" s="1003"/>
      <c r="F110" s="1003"/>
    </row>
    <row r="111" spans="3:6" ht="33" customHeight="1">
      <c r="C111" s="436">
        <v>72</v>
      </c>
      <c r="D111" s="156" t="s">
        <v>373</v>
      </c>
      <c r="E111" s="66">
        <v>0</v>
      </c>
      <c r="F111" s="154" t="s">
        <v>1185</v>
      </c>
    </row>
    <row r="112" spans="3:6" ht="24.75" customHeight="1">
      <c r="C112" s="437">
        <v>73</v>
      </c>
      <c r="D112" s="48" t="s">
        <v>374</v>
      </c>
      <c r="E112" s="46">
        <v>21112</v>
      </c>
      <c r="F112" s="44" t="s">
        <v>1185</v>
      </c>
    </row>
    <row r="113" spans="3:6">
      <c r="C113" s="437">
        <v>74</v>
      </c>
      <c r="D113" s="48" t="s">
        <v>127</v>
      </c>
      <c r="E113" s="46">
        <v>0</v>
      </c>
      <c r="F113" s="44" t="s">
        <v>1185</v>
      </c>
    </row>
    <row r="114" spans="3:6" ht="33" customHeight="1" thickBot="1">
      <c r="C114" s="440">
        <v>75</v>
      </c>
      <c r="D114" s="388" t="s">
        <v>375</v>
      </c>
      <c r="E114" s="165">
        <v>72938.25</v>
      </c>
      <c r="F114" s="400" t="s">
        <v>1185</v>
      </c>
    </row>
    <row r="115" spans="3:6" ht="15" thickBot="1">
      <c r="C115" s="1002" t="s">
        <v>376</v>
      </c>
      <c r="D115" s="1003"/>
      <c r="E115" s="1003"/>
      <c r="F115" s="1003"/>
    </row>
    <row r="116" spans="3:6">
      <c r="C116" s="436">
        <v>76</v>
      </c>
      <c r="D116" s="156" t="s">
        <v>377</v>
      </c>
      <c r="E116" s="66">
        <v>0</v>
      </c>
      <c r="F116" s="154" t="s">
        <v>1185</v>
      </c>
    </row>
    <row r="117" spans="3:6" ht="16.5" customHeight="1">
      <c r="C117" s="437">
        <v>77</v>
      </c>
      <c r="D117" s="48" t="s">
        <v>378</v>
      </c>
      <c r="E117" s="46">
        <v>0</v>
      </c>
      <c r="F117" s="44" t="s">
        <v>1185</v>
      </c>
    </row>
    <row r="118" spans="3:6" ht="37.200000000000003" customHeight="1">
      <c r="C118" s="437">
        <v>78</v>
      </c>
      <c r="D118" s="48" t="s">
        <v>379</v>
      </c>
      <c r="E118" s="46">
        <v>462085.576</v>
      </c>
      <c r="F118" s="44" t="s">
        <v>1185</v>
      </c>
    </row>
    <row r="119" spans="3:6" ht="19.5" customHeight="1" thickBot="1">
      <c r="C119" s="440">
        <v>79</v>
      </c>
      <c r="D119" s="388" t="s">
        <v>380</v>
      </c>
      <c r="E119" s="165">
        <v>0</v>
      </c>
      <c r="F119" s="400" t="s">
        <v>1185</v>
      </c>
    </row>
    <row r="120" spans="3:6" ht="19.5" customHeight="1" thickBot="1">
      <c r="C120" s="1002" t="s">
        <v>381</v>
      </c>
      <c r="D120" s="1003"/>
      <c r="E120" s="1003"/>
      <c r="F120" s="1003"/>
    </row>
    <row r="121" spans="3:6" ht="19.5" customHeight="1">
      <c r="C121" s="436">
        <v>80</v>
      </c>
      <c r="D121" s="156" t="s">
        <v>382</v>
      </c>
      <c r="E121" s="66">
        <v>0</v>
      </c>
      <c r="F121" s="154" t="s">
        <v>1185</v>
      </c>
    </row>
    <row r="122" spans="3:6" ht="19.5" customHeight="1">
      <c r="C122" s="437">
        <v>81</v>
      </c>
      <c r="D122" s="48" t="s">
        <v>383</v>
      </c>
      <c r="E122" s="46">
        <v>0</v>
      </c>
      <c r="F122" s="44" t="s">
        <v>1185</v>
      </c>
    </row>
    <row r="123" spans="3:6" ht="19.5" customHeight="1">
      <c r="C123" s="437">
        <v>82</v>
      </c>
      <c r="D123" s="48" t="s">
        <v>384</v>
      </c>
      <c r="E123" s="46">
        <v>0</v>
      </c>
      <c r="F123" s="44" t="s">
        <v>1185</v>
      </c>
    </row>
    <row r="124" spans="3:6" ht="21.75" customHeight="1">
      <c r="C124" s="437">
        <v>83</v>
      </c>
      <c r="D124" s="48" t="s">
        <v>385</v>
      </c>
      <c r="E124" s="46">
        <v>0</v>
      </c>
      <c r="F124" s="44" t="s">
        <v>1185</v>
      </c>
    </row>
    <row r="125" spans="3:6" ht="19.5" customHeight="1">
      <c r="C125" s="437">
        <v>84</v>
      </c>
      <c r="D125" s="48" t="s">
        <v>386</v>
      </c>
      <c r="E125" s="46">
        <v>0</v>
      </c>
      <c r="F125" s="44" t="s">
        <v>1185</v>
      </c>
    </row>
    <row r="126" spans="3:6" ht="19.5" customHeight="1" thickBot="1">
      <c r="C126" s="441">
        <v>85</v>
      </c>
      <c r="D126" s="432" t="s">
        <v>387</v>
      </c>
      <c r="E126" s="433">
        <v>0</v>
      </c>
      <c r="F126" s="404" t="s">
        <v>1185</v>
      </c>
    </row>
    <row r="127" spans="3:6">
      <c r="C127" s="442"/>
    </row>
    <row r="128" spans="3:6">
      <c r="C128" s="442"/>
    </row>
    <row r="129" spans="3:3">
      <c r="C129" s="443"/>
    </row>
    <row r="130" spans="3:3">
      <c r="C130" s="443"/>
    </row>
    <row r="131" spans="3:3">
      <c r="C131" s="443"/>
    </row>
    <row r="132" spans="3:3">
      <c r="C132" s="443"/>
    </row>
  </sheetData>
  <sheetProtection algorithmName="SHA-512" hashValue="KS9btNOuqbpC8zsofknnjXZ5sFnbvv89Wce7cLrDcGxA2jFfCzMDAMtn1eU6zWfWwYgUSJp2SclMQtL9zBI96g==" saltValue="ughmHXRnAZ1/3JsGR7v4vQ==" spinCount="100000" sheet="1" formatCells="0" formatColumns="0" formatRows="0" insertColumns="0" insertRows="0" insertHyperlinks="0" deleteColumns="0" deleteRows="0" sort="0" autoFilter="0" pivotTables="0"/>
  <mergeCells count="12">
    <mergeCell ref="C5:D5"/>
    <mergeCell ref="C115:F115"/>
    <mergeCell ref="C120:F120"/>
    <mergeCell ref="C95:F95"/>
    <mergeCell ref="C106:F106"/>
    <mergeCell ref="C110:F110"/>
    <mergeCell ref="C82:F82"/>
    <mergeCell ref="C9:F9"/>
    <mergeCell ref="C21:F21"/>
    <mergeCell ref="C52:F52"/>
    <mergeCell ref="C62:F62"/>
    <mergeCell ref="C73:F73"/>
  </mergeCells>
  <pageMargins left="0.23622047244094491" right="0.23622047244094491" top="0.74803149606299213" bottom="0.74803149606299213" header="0.31496062992125978" footer="0.31496062992125978"/>
  <pageSetup paperSize="9" scale="75" orientation="landscape"/>
  <headerFooter>
    <oddHeader>&amp;CPL
Załącznik VII</oddHead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52</vt:i4>
      </vt:variant>
      <vt:variant>
        <vt:lpstr>Nazwane zakresy</vt:lpstr>
      </vt:variant>
      <vt:variant>
        <vt:i4>1</vt:i4>
      </vt:variant>
    </vt:vector>
  </HeadingPairs>
  <TitlesOfParts>
    <vt:vector size="53" baseType="lpstr">
      <vt:lpstr>INDEKS</vt:lpstr>
      <vt:lpstr>EU OV1</vt:lpstr>
      <vt:lpstr>EU KM1</vt:lpstr>
      <vt:lpstr>EU LI1 </vt:lpstr>
      <vt:lpstr>EU LI2</vt:lpstr>
      <vt:lpstr>EU LI3</vt:lpstr>
      <vt:lpstr>EU PV1</vt:lpstr>
      <vt:lpstr>IFRS9</vt:lpstr>
      <vt:lpstr>EU CC1</vt:lpstr>
      <vt:lpstr>EU CC2 </vt:lpstr>
      <vt:lpstr>EU CCA_obligacje</vt:lpstr>
      <vt:lpstr>EU CCA_akcje 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CR2</vt:lpstr>
      <vt:lpstr>EU CR2a</vt:lpstr>
      <vt:lpstr>EU CQ1</vt:lpstr>
      <vt:lpstr>EU CQ2</vt:lpstr>
      <vt:lpstr>EU CQ3</vt:lpstr>
      <vt:lpstr>EU CQ5</vt:lpstr>
      <vt:lpstr>EU CQ6</vt:lpstr>
      <vt:lpstr>EU CQ7</vt:lpstr>
      <vt:lpstr>EU CQ8</vt:lpstr>
      <vt:lpstr>EU CR3</vt:lpstr>
      <vt:lpstr>EU CR4</vt:lpstr>
      <vt:lpstr>EU CR5</vt:lpstr>
      <vt:lpstr>EU CCR1</vt:lpstr>
      <vt:lpstr>EU CCR2</vt:lpstr>
      <vt:lpstr>EU CCR3</vt:lpstr>
      <vt:lpstr>EU CCR5</vt:lpstr>
      <vt:lpstr>EU CCR6</vt:lpstr>
      <vt:lpstr>EU CCR8</vt:lpstr>
      <vt:lpstr>EU MR1</vt:lpstr>
      <vt:lpstr>EU OR1</vt:lpstr>
      <vt:lpstr>ORM</vt:lpstr>
      <vt:lpstr>EU REM1</vt:lpstr>
      <vt:lpstr>EU REM2</vt:lpstr>
      <vt:lpstr>EU REM3</vt:lpstr>
      <vt:lpstr>EU REM4</vt:lpstr>
      <vt:lpstr>EU REM5</vt:lpstr>
      <vt:lpstr>EU AE1</vt:lpstr>
      <vt:lpstr>EU AE2</vt:lpstr>
      <vt:lpstr>EU AE3</vt:lpstr>
      <vt:lpstr>EU IRRBB1</vt:lpstr>
      <vt:lpstr>EU KM2</vt:lpstr>
      <vt:lpstr>EU TLAC1</vt:lpstr>
      <vt:lpstr>EU TLAC3</vt:lpstr>
      <vt:lpstr>'EU CCA_obligacje'!Obszar_wydruku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Poliszuk</dc:creator>
  <cp:lastModifiedBy>Beata Jaworska</cp:lastModifiedBy>
  <cp:lastPrinted>2021-06-09T06:26:09Z</cp:lastPrinted>
  <dcterms:created xsi:type="dcterms:W3CDTF">2015-06-05T18:19:34Z</dcterms:created>
  <dcterms:modified xsi:type="dcterms:W3CDTF">2024-06-12T07:15:30Z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BPSKATEGORIA">
    <vt:lpwstr>Ogolnodostepny</vt:lpwstr>
  </op:property>
  <op:property fmtid="{D5CDD505-2E9C-101B-9397-08002B2CF9AE}" pid="3" name="BPSClassifiedBy">
    <vt:lpwstr>BANK\Magdalena.Zielinska;Magdalena Zielińska</vt:lpwstr>
  </op:property>
  <op:property fmtid="{D5CDD505-2E9C-101B-9397-08002B2CF9AE}" pid="4" name="BPSClassificationDate">
    <vt:lpwstr>2022-04-05T09:53:14.7599729+02:00</vt:lpwstr>
  </op:property>
  <op:property fmtid="{D5CDD505-2E9C-101B-9397-08002B2CF9AE}" pid="5" name="BPSClassifiedBySID">
    <vt:lpwstr>BANK\S-1-5-21-2235066060-4034229115-1914166231-40522</vt:lpwstr>
  </op:property>
  <op:property fmtid="{D5CDD505-2E9C-101B-9397-08002B2CF9AE}" pid="6" name="BPSGRNItemId">
    <vt:lpwstr>GRN-db699c13-7ab9-4834-90ff-5ed14d1b9394</vt:lpwstr>
  </op:property>
  <op:property fmtid="{D5CDD505-2E9C-101B-9397-08002B2CF9AE}" pid="7" name="BPSRefresh">
    <vt:lpwstr>True</vt:lpwstr>
  </op:property>
  <op:property fmtid="{D5CDD505-2E9C-101B-9397-08002B2CF9AE}" pid="8" name="BPSHash">
    <vt:lpwstr>Knbd5nr8XiWkMen8otyjHVialVxhGHxGJMHPp0x++Vs=</vt:lpwstr>
  </op:property>
</op:Properties>
</file>